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iz Disco HP\ICL 2020\CUENTA PUBLICA 2020\CUENTA PUBLICA 2020\"/>
    </mc:Choice>
  </mc:AlternateContent>
  <bookViews>
    <workbookView xWindow="-120" yWindow="-120" windowWidth="20730" windowHeight="11160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ACT!$A$5:$E$249</definedName>
    <definedName name="_xlnm.Print_Area" localSheetId="3">ACT!$A$1:$E$321</definedName>
    <definedName name="_xlnm.Print_Area" localSheetId="10">Conciliacion_Eg!$A$1:$C$39</definedName>
    <definedName name="_xlnm.Print_Area" localSheetId="9">Conciliacion_Ig!$A$1:$C$20</definedName>
    <definedName name="_xlnm.Print_Area" localSheetId="7">EFE!$A$1:$E$102</definedName>
    <definedName name="_xlnm.Print_Area" localSheetId="1">ESF!$A$1:$H$452</definedName>
    <definedName name="_xlnm.Print_Area" localSheetId="11">Memoria!$A$1:$H$47</definedName>
    <definedName name="_xlnm.Print_Area" localSheetId="0">'Notas a los Edos Financieros'!$A$1:$E$53</definedName>
    <definedName name="_xlnm.Print_Area" localSheetId="5">VHP!$A$1:$E$64</definedName>
  </definedNames>
  <calcPr calcId="162913"/>
</workbook>
</file>

<file path=xl/calcChain.xml><?xml version="1.0" encoding="utf-8"?>
<calcChain xmlns="http://schemas.openxmlformats.org/spreadsheetml/2006/main">
  <c r="C11" i="64" l="1"/>
  <c r="C10" i="64"/>
  <c r="C51" i="62" l="1"/>
  <c r="C52" i="62"/>
  <c r="C50" i="62" s="1"/>
  <c r="C174" i="60" l="1"/>
  <c r="C152" i="60"/>
  <c r="C293" i="60"/>
  <c r="C278" i="60" s="1"/>
  <c r="C295" i="60"/>
  <c r="C284" i="60"/>
  <c r="C93" i="60"/>
  <c r="C90" i="60"/>
  <c r="C49" i="60"/>
  <c r="E298" i="59"/>
  <c r="D298" i="59"/>
  <c r="C298" i="59"/>
  <c r="C89" i="60" l="1"/>
  <c r="C15" i="59" l="1"/>
  <c r="C215" i="59" l="1"/>
  <c r="C212" i="59" s="1"/>
  <c r="E206" i="59"/>
  <c r="E205" i="59" s="1"/>
  <c r="D206" i="59"/>
  <c r="D205" i="59" s="1"/>
  <c r="C206" i="59"/>
  <c r="C205" i="59" s="1"/>
  <c r="D69" i="62" l="1"/>
  <c r="D68" i="62" s="1"/>
  <c r="D19" i="62" l="1"/>
  <c r="C19" i="62"/>
  <c r="D8" i="62"/>
  <c r="D37" i="62" s="1"/>
  <c r="C8" i="62"/>
  <c r="C8" i="61"/>
  <c r="C17" i="61"/>
  <c r="C127" i="60"/>
  <c r="C126" i="60" s="1"/>
  <c r="C82" i="60"/>
  <c r="C46" i="60"/>
  <c r="C8" i="60" s="1"/>
  <c r="D314" i="59"/>
  <c r="C314" i="59"/>
  <c r="G239" i="59"/>
  <c r="G237" i="59" s="1"/>
  <c r="F239" i="59"/>
  <c r="F237" i="59" s="1"/>
  <c r="E239" i="59"/>
  <c r="E237" i="59" s="1"/>
  <c r="D239" i="59"/>
  <c r="C239" i="59"/>
  <c r="E193" i="59"/>
  <c r="D193" i="59"/>
  <c r="G107" i="59"/>
  <c r="F107" i="59"/>
  <c r="E107" i="59"/>
  <c r="D107" i="59"/>
  <c r="C107" i="59"/>
  <c r="D37" i="59"/>
  <c r="C37" i="59"/>
  <c r="G29" i="59"/>
  <c r="F29" i="59"/>
  <c r="E29" i="59"/>
  <c r="D29" i="59"/>
  <c r="C29" i="59"/>
  <c r="G15" i="59"/>
  <c r="F15" i="59"/>
  <c r="E15" i="59"/>
  <c r="D15" i="59"/>
  <c r="C125" i="60" l="1"/>
  <c r="D295" i="60"/>
  <c r="D296" i="60"/>
  <c r="D219" i="60"/>
  <c r="C37" i="62"/>
  <c r="D134" i="60"/>
  <c r="D253" i="60"/>
  <c r="D257" i="60"/>
  <c r="D261" i="60"/>
  <c r="D265" i="60"/>
  <c r="D269" i="60"/>
  <c r="D273" i="60"/>
  <c r="D277" i="60"/>
  <c r="D281" i="60"/>
  <c r="D293" i="60"/>
  <c r="D298" i="60"/>
  <c r="D302" i="60"/>
  <c r="D306" i="60"/>
  <c r="D310" i="60"/>
  <c r="D314" i="60"/>
  <c r="D318" i="60"/>
  <c r="D126" i="60"/>
  <c r="D250" i="60"/>
  <c r="D254" i="60"/>
  <c r="D258" i="60"/>
  <c r="D262" i="60"/>
  <c r="D266" i="60"/>
  <c r="D270" i="60"/>
  <c r="D274" i="60"/>
  <c r="D282" i="60"/>
  <c r="D294" i="60"/>
  <c r="D299" i="60"/>
  <c r="D303" i="60"/>
  <c r="D307" i="60"/>
  <c r="D311" i="60"/>
  <c r="D315" i="60"/>
  <c r="D319" i="60"/>
  <c r="D251" i="60"/>
  <c r="D255" i="60"/>
  <c r="D259" i="60"/>
  <c r="D263" i="60"/>
  <c r="D267" i="60"/>
  <c r="D271" i="60"/>
  <c r="D275" i="60"/>
  <c r="D279" i="60"/>
  <c r="D283" i="60"/>
  <c r="D300" i="60"/>
  <c r="D304" i="60"/>
  <c r="D308" i="60"/>
  <c r="D312" i="60"/>
  <c r="D316" i="60"/>
  <c r="D320" i="60"/>
  <c r="D252" i="60"/>
  <c r="D256" i="60"/>
  <c r="D260" i="60"/>
  <c r="D264" i="60"/>
  <c r="D268" i="60"/>
  <c r="D272" i="60"/>
  <c r="D276" i="60"/>
  <c r="D280" i="60"/>
  <c r="D292" i="60"/>
  <c r="D297" i="60"/>
  <c r="D301" i="60"/>
  <c r="D305" i="60"/>
  <c r="D309" i="60"/>
  <c r="D313" i="60"/>
  <c r="D317" i="60"/>
  <c r="D321" i="60"/>
  <c r="C237" i="59"/>
  <c r="D237" i="59"/>
  <c r="C193" i="59"/>
  <c r="D284" i="60" l="1"/>
  <c r="D278" i="60"/>
  <c r="D288" i="60"/>
  <c r="D290" i="60"/>
  <c r="D291" i="60"/>
  <c r="D287" i="60"/>
  <c r="D286" i="60"/>
  <c r="D289" i="60"/>
  <c r="D285" i="60"/>
  <c r="C30" i="64"/>
  <c r="C7" i="64"/>
  <c r="C15" i="63"/>
  <c r="C7" i="63"/>
  <c r="D249" i="60"/>
  <c r="D248" i="60"/>
  <c r="D247" i="60"/>
  <c r="D246" i="60"/>
  <c r="D245" i="60"/>
  <c r="D244" i="60"/>
  <c r="D243" i="60"/>
  <c r="D242" i="60"/>
  <c r="D241" i="60"/>
  <c r="D240" i="60"/>
  <c r="D239" i="60"/>
  <c r="D238" i="60"/>
  <c r="D237" i="60"/>
  <c r="D236" i="60"/>
  <c r="D235" i="60"/>
  <c r="D234" i="60"/>
  <c r="D233" i="60"/>
  <c r="D232" i="60"/>
  <c r="D231" i="60"/>
  <c r="D230" i="60"/>
  <c r="D229" i="60"/>
  <c r="D228" i="60"/>
  <c r="D227" i="60"/>
  <c r="D226" i="60"/>
  <c r="D225" i="60"/>
  <c r="D224" i="60"/>
  <c r="D223" i="60"/>
  <c r="D222" i="60"/>
  <c r="D221" i="60"/>
  <c r="D220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3" i="60"/>
  <c r="D132" i="60"/>
  <c r="D131" i="60"/>
  <c r="D130" i="60"/>
  <c r="D129" i="60"/>
  <c r="D128" i="60"/>
  <c r="D127" i="60"/>
  <c r="D125" i="60"/>
  <c r="H3" i="65"/>
  <c r="H2" i="65"/>
  <c r="H1" i="65"/>
  <c r="E3" i="60"/>
  <c r="E2" i="60"/>
  <c r="E1" i="60"/>
  <c r="H3" i="59"/>
  <c r="E3" i="62" s="1"/>
  <c r="H2" i="59"/>
  <c r="E2" i="62" s="1"/>
  <c r="H1" i="59"/>
  <c r="E1" i="62" s="1"/>
  <c r="A3" i="65"/>
  <c r="A1" i="65"/>
  <c r="A3" i="59"/>
  <c r="A3" i="60" s="1"/>
  <c r="A1" i="59"/>
  <c r="A1" i="62" s="1"/>
  <c r="E14" i="59"/>
  <c r="F14" i="59" s="1"/>
  <c r="G14" i="59" s="1"/>
  <c r="C20" i="63" l="1"/>
  <c r="C39" i="64"/>
  <c r="E1" i="61"/>
  <c r="A3" i="61"/>
  <c r="E2" i="61"/>
  <c r="A1" i="61"/>
  <c r="A3" i="62"/>
  <c r="A1" i="60"/>
  <c r="E3" i="61"/>
</calcChain>
</file>

<file path=xl/sharedStrings.xml><?xml version="1.0" encoding="utf-8"?>
<sst xmlns="http://schemas.openxmlformats.org/spreadsheetml/2006/main" count="2162" uniqueCount="1527">
  <si>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</si>
  <si>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</si>
  <si>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</si>
  <si>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</si>
  <si>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</si>
  <si>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</si>
  <si>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</si>
  <si>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</si>
  <si>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</si>
  <si>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</si>
  <si>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</si>
  <si>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</si>
  <si>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</si>
  <si>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</si>
  <si>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</si>
  <si>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</si>
  <si>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</si>
  <si>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</si>
  <si>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</si>
  <si>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</si>
  <si>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</si>
  <si>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</si>
  <si>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</si>
  <si>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</si>
  <si>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</si>
  <si>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</si>
  <si>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</si>
  <si>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</si>
  <si>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</si>
  <si>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</si>
  <si>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</si>
  <si>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</si>
  <si>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</si>
  <si>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</si>
  <si>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</si>
  <si>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</si>
  <si>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</si>
  <si>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</si>
  <si>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</si>
  <si>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</si>
  <si>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</si>
  <si>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</si>
  <si>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</si>
  <si>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</si>
  <si>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</si>
  <si>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</si>
  <si>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</si>
  <si>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</si>
  <si>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</si>
  <si>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</si>
  <si>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</si>
  <si>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</si>
  <si>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</si>
  <si>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</si>
  <si>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</si>
  <si>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</si>
  <si>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</si>
  <si>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</si>
  <si>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</si>
  <si>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</si>
  <si>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</si>
  <si>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</si>
  <si>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</si>
  <si>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</si>
  <si>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</si>
  <si>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</si>
  <si>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</si>
  <si>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</si>
  <si>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</si>
  <si>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</si>
  <si>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</si>
  <si>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</si>
  <si>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</si>
  <si>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</si>
  <si>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</si>
  <si>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</si>
  <si>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</si>
  <si>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</si>
  <si>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</si>
  <si>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</si>
  <si>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</si>
  <si>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</si>
  <si>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</si>
  <si>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</si>
  <si>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</si>
  <si>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</si>
  <si>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</si>
  <si>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</si>
  <si>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</si>
  <si>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</si>
  <si>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</si>
  <si>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</si>
  <si>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</si>
  <si>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</si>
  <si>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</si>
  <si>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</si>
  <si>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</si>
  <si>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</si>
  <si>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</si>
  <si>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</si>
  <si>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</si>
  <si>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</si>
  <si>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</si>
  <si>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</si>
  <si>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</si>
  <si>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</si>
  <si>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</si>
  <si>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</si>
  <si>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</si>
  <si>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</si>
  <si>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</si>
  <si>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</si>
  <si>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</si>
  <si>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</si>
  <si>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</si>
  <si>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</si>
  <si>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</si>
  <si>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</si>
  <si>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</si>
  <si>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</si>
  <si>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</si>
  <si>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</si>
  <si>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</si>
  <si>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</si>
  <si>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</si>
  <si>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</si>
  <si>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</si>
  <si>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</si>
  <si>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</si>
  <si>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</si>
  <si>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</si>
  <si>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</si>
  <si>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</si>
  <si>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</si>
  <si>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</si>
  <si>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</si>
  <si>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</si>
  <si>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</si>
  <si>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</si>
  <si>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</si>
  <si>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</si>
  <si>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</si>
  <si>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</si>
  <si>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</si>
  <si>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</si>
  <si>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</si>
  <si>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</si>
  <si>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</si>
  <si>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</si>
  <si>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</si>
  <si>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</si>
  <si>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</si>
  <si>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</si>
  <si>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</si>
  <si>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</si>
  <si>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</si>
  <si>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</si>
  <si>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</si>
  <si>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</si>
  <si>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</si>
  <si>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</si>
  <si>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</si>
  <si>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</si>
  <si>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</si>
  <si>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</si>
  <si>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</si>
  <si>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</si>
  <si>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</si>
  <si>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</si>
  <si>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</si>
  <si>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</si>
  <si>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</si>
  <si>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</si>
  <si>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</si>
  <si>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</si>
  <si>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</si>
  <si>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</si>
  <si>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</si>
  <si>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</si>
  <si>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</si>
  <si>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</si>
  <si>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</si>
  <si>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</si>
  <si>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</si>
  <si>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</si>
  <si>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</si>
  <si>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</si>
  <si>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</si>
  <si>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</si>
  <si>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</si>
  <si>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</si>
  <si>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</si>
  <si>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</si>
  <si>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</si>
  <si>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</si>
  <si>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</si>
  <si>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</si>
  <si>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</si>
  <si>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</si>
  <si>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</si>
  <si>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</si>
  <si>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</si>
  <si>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</si>
  <si>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</si>
  <si>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</si>
  <si>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</si>
  <si>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</si>
  <si>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</si>
  <si>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</si>
  <si>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</si>
  <si>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</si>
  <si>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</si>
  <si>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</si>
  <si>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</si>
  <si>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</si>
  <si>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</si>
  <si>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</si>
  <si>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</si>
  <si>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</si>
  <si>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</si>
  <si>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</si>
  <si>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</si>
  <si>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</si>
  <si>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</si>
  <si>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</si>
  <si>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</si>
  <si>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</si>
  <si>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</si>
  <si>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</si>
  <si>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</si>
  <si>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</si>
  <si>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</si>
  <si>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</si>
  <si>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</si>
  <si>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</si>
  <si>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</si>
  <si>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</si>
  <si>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</si>
  <si>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</si>
  <si>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</si>
  <si>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</si>
  <si>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</si>
  <si>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</si>
  <si>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</si>
  <si>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</si>
  <si>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</si>
  <si>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</si>
  <si>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</si>
  <si>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</si>
  <si>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</si>
  <si>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</si>
  <si>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</si>
  <si>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</si>
  <si>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</si>
  <si>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</si>
  <si>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</si>
  <si>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</si>
  <si>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</si>
  <si>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</si>
  <si>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</si>
  <si>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</si>
  <si>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</si>
  <si>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</si>
  <si>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</si>
  <si>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</si>
  <si>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</si>
  <si>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</si>
  <si>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</si>
  <si>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</si>
  <si>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</si>
  <si>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</si>
  <si>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</si>
  <si>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</si>
  <si>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</si>
  <si>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</si>
  <si>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</si>
  <si>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</si>
  <si>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</si>
  <si>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</si>
  <si>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</si>
  <si>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</si>
  <si>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</si>
  <si>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</si>
  <si>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</si>
  <si>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</si>
  <si>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</si>
  <si>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</si>
  <si>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</si>
  <si>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</si>
  <si>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</si>
  <si>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</si>
  <si>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</si>
  <si>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</si>
  <si>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</si>
  <si>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</si>
  <si>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</si>
  <si>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</si>
  <si>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</si>
  <si>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</si>
  <si>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</si>
  <si>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</si>
  <si>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</si>
  <si>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</si>
  <si>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</si>
  <si>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</si>
  <si>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</si>
  <si>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</si>
  <si>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</si>
  <si>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</si>
  <si>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</si>
  <si>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</si>
  <si>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</si>
  <si>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</si>
  <si>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</si>
  <si>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</si>
  <si>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</si>
  <si>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</si>
  <si>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</si>
  <si>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</si>
  <si>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</si>
  <si>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</si>
  <si>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</si>
  <si>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</si>
  <si>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</si>
  <si>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</si>
  <si>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</si>
  <si>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</si>
  <si>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</si>
  <si>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</si>
  <si>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</si>
  <si>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</si>
  <si>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</si>
  <si>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</si>
  <si>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</si>
  <si>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</si>
  <si>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</si>
  <si>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</si>
  <si>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</si>
  <si>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</si>
  <si>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</si>
  <si>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</si>
  <si>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</si>
  <si>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</si>
  <si>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</si>
  <si>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</si>
  <si>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</si>
  <si>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</si>
  <si>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</si>
  <si>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</si>
  <si>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</si>
  <si>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</si>
  <si>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</si>
  <si>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</si>
  <si>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</si>
  <si>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</si>
  <si>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</si>
  <si>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</si>
  <si>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</si>
  <si>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</si>
  <si>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</si>
  <si>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</si>
  <si>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</si>
  <si>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</si>
  <si>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</si>
  <si>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</si>
  <si>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</si>
  <si>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</si>
  <si>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</si>
  <si>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</si>
  <si>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</si>
  <si>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</si>
  <si>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</si>
  <si>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</si>
  <si>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</si>
  <si>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</si>
  <si>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</si>
  <si>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</si>
  <si>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</si>
  <si>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</si>
  <si>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</si>
  <si>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</si>
  <si>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</si>
  <si>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</si>
  <si>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</si>
  <si>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</si>
  <si>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</si>
  <si>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</si>
  <si>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</si>
  <si>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</si>
  <si>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</si>
  <si>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</si>
  <si>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</si>
  <si>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</si>
  <si>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</si>
  <si>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</si>
  <si>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</si>
  <si>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</si>
  <si>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</si>
  <si>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</si>
  <si>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</si>
  <si>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</si>
  <si>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</si>
  <si>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</si>
  <si>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</si>
  <si>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</si>
  <si>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</si>
  <si>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</si>
  <si>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</si>
  <si>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</si>
  <si>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</si>
  <si>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</si>
  <si>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</si>
  <si>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</si>
  <si>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</si>
  <si>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</si>
  <si>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</si>
  <si>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</si>
  <si>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</si>
  <si>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</si>
  <si>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</si>
  <si>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</si>
  <si>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</si>
  <si>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</si>
  <si>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</si>
  <si>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</si>
  <si>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</si>
  <si>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</si>
  <si>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</si>
  <si>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</si>
  <si>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</si>
  <si>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</si>
  <si>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</si>
  <si>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</si>
  <si>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</si>
  <si>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</si>
  <si>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</si>
  <si>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</si>
  <si>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</si>
  <si>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</si>
  <si>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</si>
  <si>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</si>
  <si>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</si>
  <si>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</si>
  <si>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</si>
  <si>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</si>
  <si>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</si>
  <si>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</si>
  <si>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</si>
  <si>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</si>
  <si>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</si>
  <si>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</si>
  <si>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</si>
  <si>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</si>
  <si>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</si>
  <si>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</si>
  <si>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</si>
  <si>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</si>
  <si>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</si>
  <si>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</si>
  <si>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</si>
  <si>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</si>
  <si>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</si>
  <si>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</si>
  <si>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</si>
  <si>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</si>
  <si>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</si>
  <si>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</si>
  <si>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</si>
  <si>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</si>
  <si>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</si>
  <si>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</si>
  <si>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</si>
  <si>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</si>
  <si>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</si>
  <si>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</si>
  <si>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</si>
  <si>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</si>
  <si>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</si>
  <si>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</si>
  <si>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</si>
  <si>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</si>
  <si>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</si>
  <si>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</si>
  <si>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</si>
  <si>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</si>
  <si>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</si>
  <si>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</si>
  <si>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</si>
  <si>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</si>
  <si>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</si>
  <si>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</si>
  <si>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</si>
  <si>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</si>
  <si>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</si>
  <si>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</si>
  <si>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</si>
  <si>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</si>
  <si>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</si>
  <si>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</si>
  <si>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</si>
  <si>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</si>
  <si>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</si>
  <si>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</si>
  <si>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</si>
  <si>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</si>
  <si>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</si>
  <si>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</si>
  <si>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</si>
  <si>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</si>
  <si>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</si>
  <si>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</si>
  <si>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</si>
  <si>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</si>
  <si>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</si>
  <si>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</si>
  <si>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</si>
  <si>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</si>
  <si>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</si>
  <si>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</si>
  <si>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</si>
  <si>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</si>
  <si>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</si>
  <si>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</si>
  <si>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</si>
  <si>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</si>
  <si>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</si>
  <si>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</si>
  <si>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</si>
  <si>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</si>
  <si>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</si>
  <si>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</si>
  <si>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</si>
  <si>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</si>
  <si>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</si>
  <si>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</si>
  <si>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</si>
  <si>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</si>
  <si>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</si>
  <si>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</si>
  <si>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</si>
  <si>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</si>
  <si>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</si>
  <si>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</si>
  <si>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</si>
  <si>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</si>
  <si>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</si>
  <si>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</si>
  <si>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</si>
  <si>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</si>
  <si>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</si>
  <si>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</si>
  <si>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</si>
  <si>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</si>
  <si>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</si>
  <si>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</si>
  <si>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</si>
  <si>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</si>
  <si>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</si>
  <si>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</si>
  <si>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</si>
  <si>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</si>
  <si>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</si>
  <si>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</si>
  <si>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</si>
  <si>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</si>
  <si>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</si>
  <si>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</si>
  <si>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</si>
  <si>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</si>
  <si>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</si>
  <si>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</si>
  <si>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</si>
  <si>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</si>
  <si>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</si>
  <si>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</si>
  <si>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</si>
  <si>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</si>
  <si>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</si>
  <si>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</si>
  <si>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</si>
  <si>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</si>
  <si>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</si>
  <si>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</si>
  <si>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</si>
  <si>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</si>
  <si>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</si>
  <si>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</si>
  <si>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</si>
  <si>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</si>
  <si>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</si>
  <si>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</si>
  <si>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</si>
  <si>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</si>
  <si>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</si>
  <si>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</si>
  <si>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</si>
  <si>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</si>
  <si>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</si>
  <si>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</si>
  <si>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</si>
  <si>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</si>
  <si>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</si>
  <si>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</si>
  <si>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</si>
  <si>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</si>
  <si>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</si>
  <si>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</si>
  <si>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</si>
  <si>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</si>
  <si>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</si>
  <si>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</si>
  <si>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Saldo anterior</t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</si>
  <si>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</si>
  <si>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</si>
  <si>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t>INSTITUTO CULTURAL DE LEÓN</t>
  </si>
  <si>
    <t>11221-0000-0010-0002</t>
  </si>
  <si>
    <t>ESCUELA PROFESIONAL DE COMERCIO Y ADMINISTRACION AC</t>
  </si>
  <si>
    <t>VIGENTE</t>
  </si>
  <si>
    <t>11221-0000-0010-0008</t>
  </si>
  <si>
    <t>INSTITUTO ESTATAL DE LA CULTURA</t>
  </si>
  <si>
    <t>11221-0000-0010-0012</t>
  </si>
  <si>
    <t>UNIVERSIDAD AUTÓNOMA DE MÉXICO</t>
  </si>
  <si>
    <t>11221-0000-0010-0014</t>
  </si>
  <si>
    <t>FORUM CULTURAL GUANAJUATO</t>
  </si>
  <si>
    <t>11221-0000-0010-0013</t>
  </si>
  <si>
    <t>MUNICIPIO DE LEON</t>
  </si>
  <si>
    <t>11221-0000-0010-0017</t>
  </si>
  <si>
    <t>SISTEMA DE AGUA POTABLE Y ALCANTARILLADO DE LEON</t>
  </si>
  <si>
    <t>11221-0000-0010-0021</t>
  </si>
  <si>
    <t>PARTIDO ACCIÓN NACIONAL</t>
  </si>
  <si>
    <t>SE REALIZARA TRAMITE PARA RECUPERAR</t>
  </si>
  <si>
    <t>11221-0000-0010-0027</t>
  </si>
  <si>
    <t>UNIVERSIDAD DE LA SALLE BAJIO AC</t>
  </si>
  <si>
    <t>11221-0000-0010-0041</t>
  </si>
  <si>
    <t>UNIVERSIDAD DE GUANAJUATO</t>
  </si>
  <si>
    <t>11221-0000-0010-0042</t>
  </si>
  <si>
    <t>GAYTAN AGUIÑAGA IRMA</t>
  </si>
  <si>
    <t>11221-0000-0010-0079</t>
  </si>
  <si>
    <t>TENEDORA DE CINES, S.A. DE C.V.</t>
  </si>
  <si>
    <t>11221-0000-0010-0082</t>
  </si>
  <si>
    <t>SOCIEDAD MERCANTIL ESTATAL DE ACCIÓN CULTURAL</t>
  </si>
  <si>
    <t>11221-0000-0010-0090</t>
  </si>
  <si>
    <t>EDITORIAL TELEVISA, S.A. DE C.V.</t>
  </si>
  <si>
    <t>11249-0000-0001-0001</t>
  </si>
  <si>
    <t xml:space="preserve">IVA A FAVOR </t>
  </si>
  <si>
    <t>POR ACREEDITAR</t>
  </si>
  <si>
    <t>11249-0000-0001-0003</t>
  </si>
  <si>
    <t>IVA ACREDITABLE PENDIENTE DE PAGO</t>
  </si>
  <si>
    <t>11231-0000-0001-0003</t>
  </si>
  <si>
    <t>SANTANDER</t>
  </si>
  <si>
    <t>11231-0000-0002-0033</t>
  </si>
  <si>
    <t>RAMIREZ GONZALEZ LEONARDO</t>
  </si>
  <si>
    <t>11231-0000-0002-0051</t>
  </si>
  <si>
    <t>OROZCO ALVAREZ LIZBETH</t>
  </si>
  <si>
    <t>11231-0000-0002-0059</t>
  </si>
  <si>
    <t>PONCE DURAN MONICA GUADALUPE</t>
  </si>
  <si>
    <t>11231-0000-0002-0065</t>
  </si>
  <si>
    <t>ANDRADE SILVA MARTHA PATRICIA</t>
  </si>
  <si>
    <t>11231-0000-0002-0073</t>
  </si>
  <si>
    <t>FLORES RIVEIRA CARLOS MARIA</t>
  </si>
  <si>
    <t>11231-0000-0002-0074</t>
  </si>
  <si>
    <t>NILO FERNANDEZ KATIA</t>
  </si>
  <si>
    <t>11231-0000-0002-0076</t>
  </si>
  <si>
    <t>ALVEAR GARCIA JOSÉ ANTONIO</t>
  </si>
  <si>
    <t>11231-0000-0002-0082</t>
  </si>
  <si>
    <t>ALVAREZ MARICHEZ ISAIAS</t>
  </si>
  <si>
    <t>HERMOSILLO GOMEZ VICTOR HUGO</t>
  </si>
  <si>
    <t>11231-0000-0002-0089</t>
  </si>
  <si>
    <t>GUTIERREZ AYALA LIZBETH FLORENTINA</t>
  </si>
  <si>
    <t>NIETO LANUZA HILDA CRISTINA</t>
  </si>
  <si>
    <t>11231-0000-0002-0094</t>
  </si>
  <si>
    <t>PEREZ FLORES TANIA</t>
  </si>
  <si>
    <t>11231-0000-0003-0016</t>
  </si>
  <si>
    <t>HERNANDEZ FELIPE DE JESUS</t>
  </si>
  <si>
    <t>11231-0000-0003-0019</t>
  </si>
  <si>
    <t>PEREZ MORENO JAVIER IGNACIO</t>
  </si>
  <si>
    <t>11231-0000-0003-0033</t>
  </si>
  <si>
    <t>RIVERA RAMIREZ GRACIELA</t>
  </si>
  <si>
    <t>URQUIETA BUENO J CARMEN ALEJANDRO</t>
  </si>
  <si>
    <t>11231-0000-0003-0043</t>
  </si>
  <si>
    <t>MANZO RODRIGUEZ CLAUDIA LORENA</t>
  </si>
  <si>
    <t>11231-0000-0003-0046</t>
  </si>
  <si>
    <t>GONZALEZ BARROSO ALFREDO</t>
  </si>
  <si>
    <t>11231-0000-0003-0073</t>
  </si>
  <si>
    <t>PORRAS JUAREZ FRANCISCO JAVIER</t>
  </si>
  <si>
    <t>RICO MACIAS GUADALUPE DANIEL</t>
  </si>
  <si>
    <t>11231-0000-0003-0076</t>
  </si>
  <si>
    <t>GONZALEZ MORENO VERONICA</t>
  </si>
  <si>
    <t>11231-0000-0003-0079</t>
  </si>
  <si>
    <t>TORRES NERI JUAN ANTONIO</t>
  </si>
  <si>
    <t>PEREZ DE LA ROSA EDUARDO</t>
  </si>
  <si>
    <t>11231-0000-0003-0084</t>
  </si>
  <si>
    <t>MARTINEZ TOVAR JESUS URIEL</t>
  </si>
  <si>
    <t>11231-0000-0003-0098</t>
  </si>
  <si>
    <t>VALADEZ CAMARENA JOSE FERNANDO</t>
  </si>
  <si>
    <t>11231-0000-0003-0099</t>
  </si>
  <si>
    <t>PANTOJA BUSTAMANTE GUILLERMO TADEO</t>
  </si>
  <si>
    <t>11231-0000-0003-0100</t>
  </si>
  <si>
    <t>PONCE MONTERO RODOLFO</t>
  </si>
  <si>
    <t>11231-0000-0003-0103</t>
  </si>
  <si>
    <t>MANRIQUE CANDELAS MA TRINIDA</t>
  </si>
  <si>
    <t>11231-0000-0003-0104</t>
  </si>
  <si>
    <t>SALCEDO RICARDO</t>
  </si>
  <si>
    <t>11231-0000-0003-0107</t>
  </si>
  <si>
    <t>KEYS SANCHEZ EDUARDO</t>
  </si>
  <si>
    <t>11231-0000-0003-0115</t>
  </si>
  <si>
    <t>GARCIA COSTALES MARIA</t>
  </si>
  <si>
    <t>11231-0000-0003-0119</t>
  </si>
  <si>
    <t>GALLO MARIA DOLORES</t>
  </si>
  <si>
    <t>11231-0000-0003-0137</t>
  </si>
  <si>
    <t>LUGO LOPEZ ISRAEL ANDRES</t>
  </si>
  <si>
    <t>11231-0000-0003-0145</t>
  </si>
  <si>
    <t>QUIROGA BARRERA ROSA MARIA</t>
  </si>
  <si>
    <t>11231-0000-0003-0156</t>
  </si>
  <si>
    <t>BARAJAS HERNANDEZ CHRISTIAN</t>
  </si>
  <si>
    <t>11231-0000-0003-0157</t>
  </si>
  <si>
    <t>ALCOCER PULIDO IGNACIO</t>
  </si>
  <si>
    <t>11231-0000-0003-0158</t>
  </si>
  <si>
    <t>CARRILLO CALDERON IRIS</t>
  </si>
  <si>
    <t>11231-0000-0003-0159</t>
  </si>
  <si>
    <t>GUTIERREZ VAZQUEZ JOSE LUIS</t>
  </si>
  <si>
    <t>11231-0000-0003-0160</t>
  </si>
  <si>
    <t>SAUCEDO VALADEZ LUIS GERONIMO</t>
  </si>
  <si>
    <t>11231-0000-0003-0161</t>
  </si>
  <si>
    <t>JAIMES JURADO ESTEBAN</t>
  </si>
  <si>
    <t>11231-0000-0003-0162</t>
  </si>
  <si>
    <t>ALCARAZ CASTRO JORGE BRAULIO DE JESUS</t>
  </si>
  <si>
    <t>11231-0000-0003-0163</t>
  </si>
  <si>
    <t>SMITH VELAZQUEZ JAQUELINE</t>
  </si>
  <si>
    <t>11231-0000-0003-0164</t>
  </si>
  <si>
    <t>GUTIERREZ HERRERA MABEL GISELA</t>
  </si>
  <si>
    <t>11231-0000-0003-0165</t>
  </si>
  <si>
    <t>HERNANDEZ GONZALEZ CARLOS ANTONIO</t>
  </si>
  <si>
    <t>11231-0000-0003-0166</t>
  </si>
  <si>
    <t>PARAMO LOPEZ ADELA PALMIRA</t>
  </si>
  <si>
    <t>11231-0000-0003-0181</t>
  </si>
  <si>
    <t>ROMO GONZALEZ LAURA MARCELA</t>
  </si>
  <si>
    <t>11231-0000-0003-0196</t>
  </si>
  <si>
    <t>NEGRETE ALVAREZ OSCAR ARTURO</t>
  </si>
  <si>
    <t>11231-0000-0003-0199</t>
  </si>
  <si>
    <t>CRUZ NUÑEZ CARLOS</t>
  </si>
  <si>
    <t>11231-0000-0003-0200</t>
  </si>
  <si>
    <t>DE ANDA ALVAREZ NICOLAS</t>
  </si>
  <si>
    <t>11231-0000-0003-0201</t>
  </si>
  <si>
    <t>GONZALEZ GARCIA JONATHAN JOSAFAT</t>
  </si>
  <si>
    <t>11231-0000-0003-0202</t>
  </si>
  <si>
    <t>LOFARO FUENTES AMALFI NILLILIA</t>
  </si>
  <si>
    <t>11231-0000-0003-0203</t>
  </si>
  <si>
    <t>MEDINA REGALADO ARANTXA CARRE</t>
  </si>
  <si>
    <t>11231-0000-0003-0205</t>
  </si>
  <si>
    <t>HERNANDEZ GOMEZ MA. DEL ROCIO</t>
  </si>
  <si>
    <t>11231-0000-0003-0206</t>
  </si>
  <si>
    <t>MARTINEZ HERMENEGILDO JOSE ANTONIO</t>
  </si>
  <si>
    <t>11231-0000-0003-0207</t>
  </si>
  <si>
    <t>SERNA GUERRERO MA. GUADALUPE</t>
  </si>
  <si>
    <t>11231-0000-0003-0208</t>
  </si>
  <si>
    <t>SANCHEZ GONZALEZ MARIA DEL SOL</t>
  </si>
  <si>
    <t>11231-0000-0003-0209</t>
  </si>
  <si>
    <t>TORRES DIAZ ULISES ABRAHAM</t>
  </si>
  <si>
    <t>11231-0000-0003-0216</t>
  </si>
  <si>
    <t>JIMENEZ GONZALEZ MARANATHA MARCELA</t>
  </si>
  <si>
    <t>11231-0000-0003-0232</t>
  </si>
  <si>
    <t>MACIAS GONZALEZ OFELIA</t>
  </si>
  <si>
    <t>11231-0000-0003-0239</t>
  </si>
  <si>
    <t>HERNANDEZ RODRIGUEZ EDUARDO</t>
  </si>
  <si>
    <t>11231-0000-0003-0242</t>
  </si>
  <si>
    <t>ALVAREZ MARICHES ISAIAS</t>
  </si>
  <si>
    <t>11231-0000-0003-0243</t>
  </si>
  <si>
    <t>ALVAREZ AKIL JUAN PABLO</t>
  </si>
  <si>
    <t>11231-0000-0003-0244</t>
  </si>
  <si>
    <t>LARA MARTINEZ MA ASUNCION</t>
  </si>
  <si>
    <t>11231-0000-0003-0255</t>
  </si>
  <si>
    <t>CORNEJO LOSADA FRANCISCO GERARDO</t>
  </si>
  <si>
    <t>11231-0000-0003-0256</t>
  </si>
  <si>
    <t>MENDOZA RAMOS CARLOS ALEJANDRO</t>
  </si>
  <si>
    <t>11231-0000-0003-0278</t>
  </si>
  <si>
    <t>VERA CORTES JOSE ANDRES</t>
  </si>
  <si>
    <t>11231-0000-0003-0280</t>
  </si>
  <si>
    <t>TORRES LOZANO JUAN GERARDO</t>
  </si>
  <si>
    <t>CANCHOLA CASTILLO FLOR MARIA</t>
  </si>
  <si>
    <t>11231-0000-0003-0292</t>
  </si>
  <si>
    <t>LARA HIGUERA ROCIO MARGARITA</t>
  </si>
  <si>
    <t>Saldo por Recuperar</t>
  </si>
  <si>
    <t>Gasto por Comprobar</t>
  </si>
  <si>
    <t>Descuento de anticipo via nomina</t>
  </si>
  <si>
    <t>11310-0000-0001-0008</t>
  </si>
  <si>
    <t>TELEFONOS DE MEXICO</t>
  </si>
  <si>
    <t>11310-0000-0001-0037</t>
  </si>
  <si>
    <t>HOTELES MODERNOS SA DE CV</t>
  </si>
  <si>
    <t>11310-0000-0001-0045</t>
  </si>
  <si>
    <t>LEON OFICINA DE CONVENCIONES Y VISITANTE</t>
  </si>
  <si>
    <t>11310-0000-0001-0047</t>
  </si>
  <si>
    <t>OSORNIO CUADROS ARTURO</t>
  </si>
  <si>
    <t>11310-0000-0001-0061</t>
  </si>
  <si>
    <t>11310-0000-0001-0066</t>
  </si>
  <si>
    <t>GONZALEZ GALAN ARMANDO ANTONIO</t>
  </si>
  <si>
    <t>11310-0000-0001-0071</t>
  </si>
  <si>
    <t>SEGUROS EL POTOSI SA DE CV</t>
  </si>
  <si>
    <t>11310-0000-0001-0073</t>
  </si>
  <si>
    <t>RUJONA SA DE CV</t>
  </si>
  <si>
    <t>11310-0000-0001-0074</t>
  </si>
  <si>
    <t>MARTINEZ TORRES CARLOS ADOLFO</t>
  </si>
  <si>
    <t>11310-0000-0001-0078</t>
  </si>
  <si>
    <t>TRUJILLO LEMUS CESAR</t>
  </si>
  <si>
    <t>11310-0000-0001-0080</t>
  </si>
  <si>
    <t>TOLEDO MUÑOZ EDUARDO</t>
  </si>
  <si>
    <t>11310-0000-0001-0081</t>
  </si>
  <si>
    <t>JIMENEZ ROSAS PEDRO</t>
  </si>
  <si>
    <t>11310-0000-0001-0085</t>
  </si>
  <si>
    <t>11310-0000-0001-0086</t>
  </si>
  <si>
    <t>ARENAS MENA ALEJANDRO</t>
  </si>
  <si>
    <t>11310-0000-0001-0087</t>
  </si>
  <si>
    <t>GRUPO CODIGO</t>
  </si>
  <si>
    <t>11310-0000-0001-0088</t>
  </si>
  <si>
    <t>GODINEZ VILLANUEVA ABRAHAM</t>
  </si>
  <si>
    <t>11310-0000-0001-0090</t>
  </si>
  <si>
    <t>TS GLOBAL SOLUTION  SA DE CV</t>
  </si>
  <si>
    <t>11310-0000-0001-0091</t>
  </si>
  <si>
    <t>GASCA MACIAS KARLA EVELIA</t>
  </si>
  <si>
    <t>11310-0000-0001-0093</t>
  </si>
  <si>
    <t>GONZALEZ MONTUY JOSE LUIS</t>
  </si>
  <si>
    <t>11310-0000-0001-0094</t>
  </si>
  <si>
    <t>11310-0000-0001-0095</t>
  </si>
  <si>
    <t>RIVERA VARGAS DAVID ANGEL</t>
  </si>
  <si>
    <t>11310-0000-0001-0097</t>
  </si>
  <si>
    <t>CHAVEZ MONTOYA TERESA</t>
  </si>
  <si>
    <t>11310-0000-0001-0098</t>
  </si>
  <si>
    <t>RODRIGUEZ MACIAS ITZEL</t>
  </si>
  <si>
    <t>11310-0000-0001-0099</t>
  </si>
  <si>
    <t>PUBLICIDAD EFECTIVA DE LEON SA DE CV</t>
  </si>
  <si>
    <t>11310-0000-0001-0102</t>
  </si>
  <si>
    <t>SOLUCION DIGITAL EMPRESARIAL SA DE CV</t>
  </si>
  <si>
    <t>11310-0000-0001-0103</t>
  </si>
  <si>
    <t>CARDENAS CASTRO CARLOS ALBERTO</t>
  </si>
  <si>
    <t>11310-0000-0001-0104</t>
  </si>
  <si>
    <t>BODEGA DE VIDRIOS Y CRISTALES DE LEON</t>
  </si>
  <si>
    <t>11310-0000-0001-0110</t>
  </si>
  <si>
    <t>SERVICIOS CORPORATIVOS BROWS</t>
  </si>
  <si>
    <t>11310-0000-0001-0115</t>
  </si>
  <si>
    <t>MENDEZ GARCIA EDITH DEL ROSARIO</t>
  </si>
  <si>
    <t>11310-0000-0001-0117</t>
  </si>
  <si>
    <t>LUCA SILVIU CRISTIAN</t>
  </si>
  <si>
    <t>11310-0000-0001-0118</t>
  </si>
  <si>
    <t>SEARS OPERADORA MEXICO</t>
  </si>
  <si>
    <t>11310-0000-0001-0122</t>
  </si>
  <si>
    <t>COMISION FEDERAL DE ELECTRICIDAD</t>
  </si>
  <si>
    <t>11310-0000-0001-0125</t>
  </si>
  <si>
    <t>11310-0000-0001-0126</t>
  </si>
  <si>
    <t>MENDEZ AGUAYO MARIA FERNANDA</t>
  </si>
  <si>
    <t>11310-0000-0001-0128</t>
  </si>
  <si>
    <t>GECTECH DE MEXICO SA DE CV</t>
  </si>
  <si>
    <t>11310-0000-0001-0131</t>
  </si>
  <si>
    <t>QUALITAS COMPAÑIA DE SEGUROS SA DE CV</t>
  </si>
  <si>
    <t>11310-0000-0001-0132</t>
  </si>
  <si>
    <t>PROMOTORA DE HOTELES IMPERIAL SA DE CV</t>
  </si>
  <si>
    <t>11310-0000-0001-0133</t>
  </si>
  <si>
    <t>GRUPO TORRES CORZO AUTOMOTRIZ DEL BAJIO</t>
  </si>
  <si>
    <t>11310-0000-0001-0135</t>
  </si>
  <si>
    <t>BERNAL PADILLA MAYRA VANESSA</t>
  </si>
  <si>
    <t>11310-0000-0001-0136</t>
  </si>
  <si>
    <t>HOTEL LAS HADAS RESORTS SA DE CV</t>
  </si>
  <si>
    <t>11310-0000-0001-0141</t>
  </si>
  <si>
    <t>GONZALEZ JAUREGUI JOSE LIBRADO</t>
  </si>
  <si>
    <t>11310-0000-0001-0143</t>
  </si>
  <si>
    <t>AUTOS PULLMAN SA DE CV</t>
  </si>
  <si>
    <t>11310-0000-0001-0146</t>
  </si>
  <si>
    <t>EDITORIAL MARTINICA SA DECV</t>
  </si>
  <si>
    <t>11310-0000-0001-0149</t>
  </si>
  <si>
    <t>PLANMEDIOS Y PRODUCCIONES SA DE CV</t>
  </si>
  <si>
    <t>11310-0000-0001-0156</t>
  </si>
  <si>
    <t>PONTEVEDRA HOTELERA SA DE CV</t>
  </si>
  <si>
    <t>11310-0000-0001-0159</t>
  </si>
  <si>
    <t>MUSIC CLUB  INTERNATIONAL S DE RL DE CV</t>
  </si>
  <si>
    <t>11310-0000-0001-0168</t>
  </si>
  <si>
    <t>CAJA POPULAR ARBOLEDAS</t>
  </si>
  <si>
    <t>Por Recuperar</t>
  </si>
  <si>
    <t>LINEA RECTA</t>
  </si>
  <si>
    <t>10% Y 30% EQUIPO DE COMPUTO</t>
  </si>
  <si>
    <t>MENSUAL</t>
  </si>
  <si>
    <t>BUENA</t>
  </si>
  <si>
    <t>12510-5911-0000-0000</t>
  </si>
  <si>
    <t>SOFTWARE</t>
  </si>
  <si>
    <t>12731-0000-0001-0000</t>
  </si>
  <si>
    <t>COMUNICACIONES NEXTEL DE MEXICO</t>
  </si>
  <si>
    <t>12731-0000-0002-0000</t>
  </si>
  <si>
    <t>COMISION FEDERAL DE ELCTRICIDAD</t>
  </si>
  <si>
    <t>21121-0000-0002-0027</t>
  </si>
  <si>
    <t>IMPRESOS DEL BAJIO(IMEBA)</t>
  </si>
  <si>
    <t>21121-0000-0002-0033</t>
  </si>
  <si>
    <t>LINOTIPOGRAFICA DAVALOS</t>
  </si>
  <si>
    <t>21121-0000-0002-0036</t>
  </si>
  <si>
    <t>PADILLA HERMANOS IMPRESORA SA</t>
  </si>
  <si>
    <t>21121-0000-0002-0061</t>
  </si>
  <si>
    <t>GRUPO TURISTICO DEL CENTRO OCCID</t>
  </si>
  <si>
    <t>21121-0000-0002-0080</t>
  </si>
  <si>
    <t>HOTELES MODERNOS</t>
  </si>
  <si>
    <t>21121-0000-0002-0109</t>
  </si>
  <si>
    <t>RAMIREZ CISNEROS JUAN MANUEL</t>
  </si>
  <si>
    <t>21121-0000-0002-0130</t>
  </si>
  <si>
    <t>21121-0000-0002-0176</t>
  </si>
  <si>
    <t>PROTECCION ELECTRONICA MONTERREY SA DE C</t>
  </si>
  <si>
    <t>21121-0000-0002-0196</t>
  </si>
  <si>
    <t>OLVERA MORENO DAVID</t>
  </si>
  <si>
    <t>21121-0000-0002-0223</t>
  </si>
  <si>
    <t>GRUPO NACIONAL PROVINCIAL SAB</t>
  </si>
  <si>
    <t>21121-0000-0002-0259</t>
  </si>
  <si>
    <t>CAMARENA MARQUEZ JAIME HUMBERTO</t>
  </si>
  <si>
    <t>21121-0000-0002-0338</t>
  </si>
  <si>
    <t>TINOCO GARCIA PAOLA</t>
  </si>
  <si>
    <t>21121-0000-0002-0349</t>
  </si>
  <si>
    <t>MENCHACA FERNANDEZ LUIS ALBERTO</t>
  </si>
  <si>
    <t>21121-0000-0002-0392</t>
  </si>
  <si>
    <t>21121-0000-0002-0428</t>
  </si>
  <si>
    <t>VAZQUEZ ZUÑIGA OSCAR ULISES</t>
  </si>
  <si>
    <t>21121-0000-0002-0456</t>
  </si>
  <si>
    <t>EOS SOLUCIONES S DE RL DE CV</t>
  </si>
  <si>
    <t>21121-0000-0002-0476</t>
  </si>
  <si>
    <t>AGUILAR JIMENEZ ERIK ALEJANDRO</t>
  </si>
  <si>
    <t>21121-0000-0002-0511</t>
  </si>
  <si>
    <t>TELEVISION DE PUEBLA SA DE CV</t>
  </si>
  <si>
    <t>21121-0000-0002-0528</t>
  </si>
  <si>
    <t>ALCANTAR ALONSO MAURICIO ALEJANDRO</t>
  </si>
  <si>
    <t>21121-0000-0002-0534</t>
  </si>
  <si>
    <t>21121-0000-0002-0536</t>
  </si>
  <si>
    <t>COMERCIALIZADORA DE PAPEL GODI SA DE CV</t>
  </si>
  <si>
    <t>21121-0000-0002-0538</t>
  </si>
  <si>
    <t>21121-0000-0002-0562</t>
  </si>
  <si>
    <t>SILVIU LUCA CRISTIAN</t>
  </si>
  <si>
    <t>21121-0000-0002-0609</t>
  </si>
  <si>
    <t>EVOLUTION SYSTEM SA DE CV</t>
  </si>
  <si>
    <t>21121-0000-0002-0615</t>
  </si>
  <si>
    <t>PEGASO PCS SA DE CV</t>
  </si>
  <si>
    <t>21121-0000-0002-0618</t>
  </si>
  <si>
    <t>RUBIO HERNANDEZ BEATRIZ AURORA</t>
  </si>
  <si>
    <t>21121-0000-0002-0619</t>
  </si>
  <si>
    <t>GUERRERO SALDAÑA JOSE ALEJANDRO</t>
  </si>
  <si>
    <t>21121-0000-0002-0622</t>
  </si>
  <si>
    <t>GARCIA BELMONTE JOSE GUADALUPE</t>
  </si>
  <si>
    <t>21121-0000-0002-0628</t>
  </si>
  <si>
    <t>MAQUINAS REFACCIONES Y SERVICIOS SA DE C</t>
  </si>
  <si>
    <t>21121-0000-0002-0630</t>
  </si>
  <si>
    <t>MERINO LUBETZKY ALONSO</t>
  </si>
  <si>
    <t>21121-0000-0002-0633</t>
  </si>
  <si>
    <t>DIAZ CUESTA GUILLERMO</t>
  </si>
  <si>
    <t>21121-0000-0002-0640</t>
  </si>
  <si>
    <t>HERNANDEZ CONTRERAS GABRIEL</t>
  </si>
  <si>
    <t>21121-0000-0002-0643</t>
  </si>
  <si>
    <t>21121-0000-0002-0652</t>
  </si>
  <si>
    <t>SEARS OPERADORA MEXICO SA DE CV</t>
  </si>
  <si>
    <t>21121-0000-0002-0687</t>
  </si>
  <si>
    <t>SERVIN AGUIRRE LOURDES SELENIA</t>
  </si>
  <si>
    <t>21121-0000-0002-0692</t>
  </si>
  <si>
    <t>MULTISERVICIOS ARELLANO SA DE CV</t>
  </si>
  <si>
    <t>21121-0000-0002-0697</t>
  </si>
  <si>
    <t>SOLER FRANCO CARLOS</t>
  </si>
  <si>
    <t>21121-0000-0002-0714</t>
  </si>
  <si>
    <t>OLIVARES CONTRERAS CRISTOPHER ADRIAN</t>
  </si>
  <si>
    <t>21121-0000-0002-0726</t>
  </si>
  <si>
    <t>GUERRERO SOTO MA ELENA</t>
  </si>
  <si>
    <t>21121-0000-0002-0781</t>
  </si>
  <si>
    <t>BERNAL PADILLA MAYRA VANESA</t>
  </si>
  <si>
    <t>21121-0000-0002-0883</t>
  </si>
  <si>
    <t>ESCOBAR RAMIREZ JULIETA</t>
  </si>
  <si>
    <t>21121-0000-0002-0931</t>
  </si>
  <si>
    <t>PEREZ PUENTE LUZ MARIA DE LOURDES</t>
  </si>
  <si>
    <t>21121-0000-0002-0972</t>
  </si>
  <si>
    <t>MACHUCA PAREDES CINDY</t>
  </si>
  <si>
    <t>21121-0000-0002-0994</t>
  </si>
  <si>
    <t>SANTANA TORRES RAUL</t>
  </si>
  <si>
    <t>21121-0000-0002-1025</t>
  </si>
  <si>
    <t>ASSOCIATION WHS RY</t>
  </si>
  <si>
    <t>21121-0000-0002-1291</t>
  </si>
  <si>
    <t>LOPEZ ARMENTA ANA ITZEL</t>
  </si>
  <si>
    <t>21121-0000-0002-1351</t>
  </si>
  <si>
    <t>CASTAÑEDA SANCHEZ JOAQUIN</t>
  </si>
  <si>
    <t>21121-0000-0002-1407</t>
  </si>
  <si>
    <t>GUTIERREZ ORTIZ LILIAN</t>
  </si>
  <si>
    <t>SE REALIZARA PAGO</t>
  </si>
  <si>
    <t>21171-0000-0001-0001</t>
  </si>
  <si>
    <t>10% ISR RET HONORARIOS Y ARREND</t>
  </si>
  <si>
    <t>21171-0000-0001-0002</t>
  </si>
  <si>
    <t>ISPT</t>
  </si>
  <si>
    <t>21171-0000-0001-0004</t>
  </si>
  <si>
    <t>SUBSIDIO POR PRODUCTOS DEL TRABA</t>
  </si>
  <si>
    <t>21171-0000-0001-0008</t>
  </si>
  <si>
    <t>2% IMPUESTO SOBRE NOMINAS</t>
  </si>
  <si>
    <t>21171-0000-0001-0010</t>
  </si>
  <si>
    <t>IMPUESTO RETENIDO AL EXTRANJERO</t>
  </si>
  <si>
    <t>21171-0000-0001-0011</t>
  </si>
  <si>
    <t>2.5% CEDULAR SERVICIOS PROFESIONALES</t>
  </si>
  <si>
    <t>21171-0000-0001-0012</t>
  </si>
  <si>
    <t>6% IVA RETENIDO</t>
  </si>
  <si>
    <t>21171-0000-0001-0013</t>
  </si>
  <si>
    <t>5% CEDULAR SERVICIOS PROFESIONALES</t>
  </si>
  <si>
    <t>21172-0000-0001-0001</t>
  </si>
  <si>
    <t>CUOTAS IMSS</t>
  </si>
  <si>
    <t>21172-0000-0001-0003</t>
  </si>
  <si>
    <t>5% INFONAVIT</t>
  </si>
  <si>
    <t>21172-0000-0001-0004</t>
  </si>
  <si>
    <t>IMSS RETENIDO</t>
  </si>
  <si>
    <t>21179-0000-0001-0000</t>
  </si>
  <si>
    <t>IVA POR PAGAR</t>
  </si>
  <si>
    <t>21179-0000-0002-0000</t>
  </si>
  <si>
    <t>IVA TRASLADADO PENDIENTE DE COBRO</t>
  </si>
  <si>
    <t>21190-0000-0001-0003</t>
  </si>
  <si>
    <t>DEPOSITOS TAQUILLA</t>
  </si>
  <si>
    <t>21190-0000-0001-0007</t>
  </si>
  <si>
    <t>PROV CAJA CHICA</t>
  </si>
  <si>
    <t>21190-0000-0001-0008</t>
  </si>
  <si>
    <t>VARIOS</t>
  </si>
  <si>
    <t>21190-0000-0001-0095</t>
  </si>
  <si>
    <t>ORDAZ VAZQUEZ MARIA ELENA</t>
  </si>
  <si>
    <t>21190-0000-0001-0099</t>
  </si>
  <si>
    <t>CONACULTA (INTERES INVERSIONES)</t>
  </si>
  <si>
    <t>21190-0000-0001-0101</t>
  </si>
  <si>
    <t>21190-0000-0001-0111</t>
  </si>
  <si>
    <t>RODRIGUEZ OSCAR</t>
  </si>
  <si>
    <t>21190-0000-0001-0112</t>
  </si>
  <si>
    <t>21190-0000-0001-0115</t>
  </si>
  <si>
    <t>21190-0000-0001-0116</t>
  </si>
  <si>
    <t>21190-0000-0001-0117</t>
  </si>
  <si>
    <t>ALBA DOMINGUEZ LAURA ELENA</t>
  </si>
  <si>
    <t>21190-0000-0001-0137</t>
  </si>
  <si>
    <t>MARTINEZ TOVAR ANA FRANCISCA</t>
  </si>
  <si>
    <t>21190-0000-0001-0141</t>
  </si>
  <si>
    <t>GARCÍA JUAN ANTONIO</t>
  </si>
  <si>
    <t>21190-0000-0001-0142</t>
  </si>
  <si>
    <t>21190-0000-0001-0145</t>
  </si>
  <si>
    <t>PEDROZA MARIA VICTORIA</t>
  </si>
  <si>
    <t>21190-0000-0001-0147</t>
  </si>
  <si>
    <t>21190-0000-0001-0148</t>
  </si>
  <si>
    <t>VERA PACHECO PATRICIA</t>
  </si>
  <si>
    <t>21190-0000-0001-0154</t>
  </si>
  <si>
    <t>21190-0000-0001-0173</t>
  </si>
  <si>
    <t>AMADOR OLIVEROS PAULINA</t>
  </si>
  <si>
    <t>21190-0000-0001-0174</t>
  </si>
  <si>
    <t>21190-0000-0001-0176</t>
  </si>
  <si>
    <t>21190-0000-0001-0178</t>
  </si>
  <si>
    <t>PEREZ SANTANA ELVIRA ELIZABETH</t>
  </si>
  <si>
    <t>21190-0000-0001-0188</t>
  </si>
  <si>
    <t>TOVAR LOPEZ MIGUEL</t>
  </si>
  <si>
    <t>21190-0000-0001-0195</t>
  </si>
  <si>
    <t>GALLARDO SANCHEZ ARCHIVALDO</t>
  </si>
  <si>
    <t>21190-0000-0001-0198</t>
  </si>
  <si>
    <t>21190-0000-0001-0199</t>
  </si>
  <si>
    <t>21190-0000-0001-0200</t>
  </si>
  <si>
    <t>21190-0000-0001-0201</t>
  </si>
  <si>
    <t>21190-0000-0001-0202</t>
  </si>
  <si>
    <t>21190-0000-0001-0209</t>
  </si>
  <si>
    <t>21190-0000-0001-0218</t>
  </si>
  <si>
    <t>21190-0000-0001-0219</t>
  </si>
  <si>
    <t>ALVAREZ PALOMINO SARA EDITH</t>
  </si>
  <si>
    <t>21190-0000-0001-0232</t>
  </si>
  <si>
    <t>CARRILLO CALDERON IRIS CAROLA</t>
  </si>
  <si>
    <t>21190-0000-0001-0237</t>
  </si>
  <si>
    <t>ROMERO NAVARRO EMMANUEL</t>
  </si>
  <si>
    <t>21190-0000-0001-0241</t>
  </si>
  <si>
    <t>21190-0000-0001-0242</t>
  </si>
  <si>
    <t>GUIOT TENORIO MARIO</t>
  </si>
  <si>
    <t>21190-0000-0001-0246</t>
  </si>
  <si>
    <t>QUINTANILLA MELGAR ADRIANA</t>
  </si>
  <si>
    <t>21190-0000-0001-0256</t>
  </si>
  <si>
    <t>21190-0000-0001-0258</t>
  </si>
  <si>
    <t>21190-0000-0001-0260</t>
  </si>
  <si>
    <t>TAVARES ROMERO OCTAVIO ENRIQUE</t>
  </si>
  <si>
    <t>21190-0000-0001-0283</t>
  </si>
  <si>
    <t>DE ANDA CARLOS</t>
  </si>
  <si>
    <t>21190-0000-0001-0288</t>
  </si>
  <si>
    <t>BARBOLLA RAMIREZ ALEXANDRINA</t>
  </si>
  <si>
    <t>21190-0000-0001-0294</t>
  </si>
  <si>
    <t>SANCHEZ ANDRADE REBECA</t>
  </si>
  <si>
    <t>21190-0000-0001-0295</t>
  </si>
  <si>
    <t>TRUJILLO DULCE</t>
  </si>
  <si>
    <t>21190-0000-0001-0304</t>
  </si>
  <si>
    <t>GUTIERREZ VAZQUEZ JOSE ULISES</t>
  </si>
  <si>
    <t>21190-0000-0001-0310</t>
  </si>
  <si>
    <t>ULLOA PIÑON ILSE SARAI</t>
  </si>
  <si>
    <t>21190-0000-0001-0315</t>
  </si>
  <si>
    <t>GARCIA ZUÑIGA FRANCISCO JAVIER</t>
  </si>
  <si>
    <t>21190-0000-0001-0328</t>
  </si>
  <si>
    <t>PONCE TORRES LUZ AIDA</t>
  </si>
  <si>
    <t>21190-0000-0001-0330</t>
  </si>
  <si>
    <t>LOPEZ QUEZADA JESUS</t>
  </si>
  <si>
    <t>21190-0000-0001-0332</t>
  </si>
  <si>
    <t>SECRETARIA DE CULTURA MNT</t>
  </si>
  <si>
    <t>21190-0000-0001-0337</t>
  </si>
  <si>
    <t>BORJA RODRIGUEZ HECTOR MANUEL</t>
  </si>
  <si>
    <t>21190-0000-0001-0346</t>
  </si>
  <si>
    <t>PEDROZA ALCALA SILVIA PAMELA</t>
  </si>
  <si>
    <t>21190-0000-0001-0350</t>
  </si>
  <si>
    <t>21190-0000-0001-0351</t>
  </si>
  <si>
    <t>21190-0000-0001-0353</t>
  </si>
  <si>
    <t>OLVERA PALOMARES TERESA</t>
  </si>
  <si>
    <t>21190-0000-0001-0354</t>
  </si>
  <si>
    <t>21190-0000-0001-0357</t>
  </si>
  <si>
    <t>21190-0000-0001-0364</t>
  </si>
  <si>
    <t>21190-0000-0001-0365</t>
  </si>
  <si>
    <t>21190-0000-0001-0379</t>
  </si>
  <si>
    <t>VELAZQUEZ MEDINA FRANCISCO</t>
  </si>
  <si>
    <t>21190-0000-0001-0381</t>
  </si>
  <si>
    <t>GARCIA GARCIA BENJAMIN</t>
  </si>
  <si>
    <t>21190-0000-0001-0398</t>
  </si>
  <si>
    <t>NAVARRO GONZALEZ SONIA ALICIA</t>
  </si>
  <si>
    <t>21190-0000-0001-0407</t>
  </si>
  <si>
    <t>TORRES CARRANCO ROBERTO HELMER</t>
  </si>
  <si>
    <t>21190-0000-0001-0413</t>
  </si>
  <si>
    <t>ESPARZA SOTO JORGE ALBERTO</t>
  </si>
  <si>
    <t>21190-0000-0001-0416</t>
  </si>
  <si>
    <t>GALVAN ROCHA BRENDA MARISOL</t>
  </si>
  <si>
    <t>21190-0000-0001-0417</t>
  </si>
  <si>
    <t>MORENO GARCIA PEDRO SANTIAGO</t>
  </si>
  <si>
    <t>21190-0000-0001-0418</t>
  </si>
  <si>
    <t>GODINEZ SANCHEZ LUIS ALBERTO</t>
  </si>
  <si>
    <t>21190-0000-0001-0419</t>
  </si>
  <si>
    <t>21190-0000-0001-0420</t>
  </si>
  <si>
    <t>21190-0000-0001-0424</t>
  </si>
  <si>
    <t>GALVAN GODINEZ ALBERTO</t>
  </si>
  <si>
    <t>21190-0000-0001-0427</t>
  </si>
  <si>
    <t>ORTIZ BOCANEGRA JOSE GUADALUPE</t>
  </si>
  <si>
    <t>21190-0000-0001-0436</t>
  </si>
  <si>
    <t>DELGADO AMARO CARLOS EDUARDO</t>
  </si>
  <si>
    <t>21190-0000-0001-0437</t>
  </si>
  <si>
    <t>RODRIGUEZ CASTILLO VERONICA</t>
  </si>
  <si>
    <t>21190-0000-0001-0438</t>
  </si>
  <si>
    <t>HERNANDEZ MUÑOZ JULIO CESAR</t>
  </si>
  <si>
    <t>21190-0000-0001-0444</t>
  </si>
  <si>
    <t>ANGULO BRIONES AIDA PRISCILA</t>
  </si>
  <si>
    <t>21190-0000-0001-0448</t>
  </si>
  <si>
    <t>PLASCENCIA PANTOJA JUAN JOSE</t>
  </si>
  <si>
    <t>21190-0000-0001-0449</t>
  </si>
  <si>
    <t>SECRETARIA DE CULTURA DRAMAFEST</t>
  </si>
  <si>
    <t>21190-0000-0001-0463</t>
  </si>
  <si>
    <t>ALFARO OSUNA ALFREDO</t>
  </si>
  <si>
    <t>21190-0000-0001-0464</t>
  </si>
  <si>
    <t>MORENO RIVERA ISRAEL</t>
  </si>
  <si>
    <t>21190-0000-0001-0465</t>
  </si>
  <si>
    <t>NEGRETE NUÑEZ EVANGELINA</t>
  </si>
  <si>
    <t>21190-0000-0001-0466</t>
  </si>
  <si>
    <t>21190-0000-0001-0467</t>
  </si>
  <si>
    <t>MARTINEZ BUENO ISIDRO</t>
  </si>
  <si>
    <t>21190-0000-0001-0468</t>
  </si>
  <si>
    <t>21190-0000-0001-0469</t>
  </si>
  <si>
    <t>MEZA PORRAS JOSE ALEJANDRO</t>
  </si>
  <si>
    <t>21190-0000-0001-0470</t>
  </si>
  <si>
    <t>AYALA GONZALEZ CARLOS ANTONILO</t>
  </si>
  <si>
    <t>21190-0000-0001-0471</t>
  </si>
  <si>
    <t>JIMENEZ MARTINEZ DANIEL</t>
  </si>
  <si>
    <t>21190-0000-0001-0472</t>
  </si>
  <si>
    <t>21190-0000-0001-0473</t>
  </si>
  <si>
    <t>TOVAR GOMEZ ADALBERTO DE JESUS</t>
  </si>
  <si>
    <t>21190-0000-0001-0474</t>
  </si>
  <si>
    <t>GARCIA OROZCO JOSE ADRIAN</t>
  </si>
  <si>
    <t>21190-0000-0001-0475</t>
  </si>
  <si>
    <t>21190-0000-0001-0482</t>
  </si>
  <si>
    <t>21190-0000-0002-0001</t>
  </si>
  <si>
    <t>ANTICPO RENTA DE STANDS</t>
  </si>
  <si>
    <t>21190-0000-0002-0002</t>
  </si>
  <si>
    <t>ANTICIPO RENTA TEATROS</t>
  </si>
  <si>
    <t>21190-0000-0002-0004</t>
  </si>
  <si>
    <t>ANTICIPO OTROS</t>
  </si>
  <si>
    <t>21190-0000-0003-0003</t>
  </si>
  <si>
    <t>FONDO DE AHORRO</t>
  </si>
  <si>
    <t>21190-0000-0003-0004</t>
  </si>
  <si>
    <t>FONACOT</t>
  </si>
  <si>
    <t>21190-0000-0003-0005</t>
  </si>
  <si>
    <t>RET INFONAVIT(CREDITOS)</t>
  </si>
  <si>
    <t>21190-0000-0003-0014</t>
  </si>
  <si>
    <t>SE EFECTUA REEMBOLSO AL CORTE DE CADA EVENTO AL EMPRESARIO TEATRAL</t>
  </si>
  <si>
    <t>SE REEMBOLSARA CUANDO SE EFECTUE EL TRAMITE SEGÚN LO ESTABLECIDO EN CONVENIO</t>
  </si>
  <si>
    <t>SE DEVOLVERÁ CUANDO REALICEN EL TRAMITE CORRESPONDIENTE</t>
  </si>
  <si>
    <t>41730-0710-0001-0001</t>
  </si>
  <si>
    <t>41730-0710-0001-0003</t>
  </si>
  <si>
    <t>41730-0710-0001-0004</t>
  </si>
  <si>
    <t>DIPLOMADOS, CURSOS Y TALLERES</t>
  </si>
  <si>
    <t>41730-0710-0001-0005</t>
  </si>
  <si>
    <t>41730-0710-0001-0006</t>
  </si>
  <si>
    <t>SALONES DE CULTURA</t>
  </si>
  <si>
    <t>41730-0710-0001-0007</t>
  </si>
  <si>
    <t>CACUL EFREN HERNANDEZ</t>
  </si>
  <si>
    <t>41730-0710-0002-0001</t>
  </si>
  <si>
    <t>FERIA LEON</t>
  </si>
  <si>
    <t>41730-0710-0007-0001</t>
  </si>
  <si>
    <t>41730-0710-0007-0009</t>
  </si>
  <si>
    <t>OTROS</t>
  </si>
  <si>
    <t>41730-0710-0011-0002</t>
  </si>
  <si>
    <t>41730-0710-0011-0009</t>
  </si>
  <si>
    <t>41730-0710-0013-0001</t>
  </si>
  <si>
    <t>41730-0710-0014-0001</t>
  </si>
  <si>
    <t>41730-0710-0016-0001</t>
  </si>
  <si>
    <t>APORTACIONES IEC</t>
  </si>
  <si>
    <t>41730-0710-0018-0002</t>
  </si>
  <si>
    <t>INGRESOS GALERIA JESUS GALLARDO</t>
  </si>
  <si>
    <t>41730-0710-0018-0005</t>
  </si>
  <si>
    <t>COMISION USO TERMINAL</t>
  </si>
  <si>
    <t>41730-0710-0018-0006</t>
  </si>
  <si>
    <t>41730-0710-0018-0010</t>
  </si>
  <si>
    <t>41730-0710-0018-0012</t>
  </si>
  <si>
    <t>ALTERNATIVAS</t>
  </si>
  <si>
    <t>41730-0710-0018-0014</t>
  </si>
  <si>
    <t>OTROS INGRESOS CON IVA</t>
  </si>
  <si>
    <t>41730-0710-0018-0015</t>
  </si>
  <si>
    <t>CONVENIOS VARIOS</t>
  </si>
  <si>
    <t>41730-0710-0019-0001</t>
  </si>
  <si>
    <t>41730-0710-0019-0002</t>
  </si>
  <si>
    <t>42210-0910-0001-0001</t>
  </si>
  <si>
    <t>TRANSFERENCIAS FEDERALES NO ETIQUETADAS</t>
  </si>
  <si>
    <t>42230-0930-0001-0001</t>
  </si>
  <si>
    <t>INGRESOS POR SUBSIDIO MUNICIPIO</t>
  </si>
  <si>
    <t>GASTOS Y OTRAS PÉRDIDAS</t>
  </si>
  <si>
    <t>51110-1131-0000-0000</t>
  </si>
  <si>
    <t>SUELDOS BASE AL PERSONAL PERMANENTE</t>
  </si>
  <si>
    <t>51120-1212-0000-0000</t>
  </si>
  <si>
    <t>HONORARIOS</t>
  </si>
  <si>
    <t>51120-1221-0000-0000</t>
  </si>
  <si>
    <t>SUELDOS BASE AL PERSONAL EVENTUAL</t>
  </si>
  <si>
    <t>51130-1321-0000-0000</t>
  </si>
  <si>
    <t>PRIMAS DE VACACIONES, DOMINICAL</t>
  </si>
  <si>
    <t>51130-1323-0000-0000</t>
  </si>
  <si>
    <t>GRATIFICACIÓN FIN DE AÑO</t>
  </si>
  <si>
    <t>51130-1342-0000-0000</t>
  </si>
  <si>
    <t>RETRIBUCIONES POR ACTIVIDADES ESPECIALES</t>
  </si>
  <si>
    <t>51140-1411-0000-0000</t>
  </si>
  <si>
    <t>APORTACIONES DE SEGURIDAD SOCIAL</t>
  </si>
  <si>
    <t>51140-1421-0000-0000</t>
  </si>
  <si>
    <t>APORTACIONES A FONDOS DE VIVIENDA</t>
  </si>
  <si>
    <t>51140-1431-0000-0000</t>
  </si>
  <si>
    <t>APORTACIONES AL SISTEMA PARA EL RETIRO</t>
  </si>
  <si>
    <t>51150-1511-0000-0000</t>
  </si>
  <si>
    <t>CUOTAS PARA EL FONDO DE AHORRO</t>
  </si>
  <si>
    <t>51150-1521-0000-0000</t>
  </si>
  <si>
    <t>INDEMNIZACIONES</t>
  </si>
  <si>
    <t>51150-1522-0000-0000</t>
  </si>
  <si>
    <t>LIQUIDACIONES POR INDEMNIZACIONES Y POR</t>
  </si>
  <si>
    <t>51150-1545-0000-0000</t>
  </si>
  <si>
    <t>AYUDA PARA DESPENSA</t>
  </si>
  <si>
    <t>51150-1547-0000-0000</t>
  </si>
  <si>
    <t>AYUDA PARA DÍA DE REYES</t>
  </si>
  <si>
    <t>51150-1548-0000-0000</t>
  </si>
  <si>
    <t>AYUDA PARA 10 DE MAYO</t>
  </si>
  <si>
    <t>51150-1592-0000-0000</t>
  </si>
  <si>
    <t>PREMIO POR PUNTUALIDAD</t>
  </si>
  <si>
    <t>51150-1593-0000-0000</t>
  </si>
  <si>
    <t>PREMIO POR ASISTENCIA</t>
  </si>
  <si>
    <t>51210-2111-0000-0000</t>
  </si>
  <si>
    <t>MATERIALES Y ÚTILES DE OFICINA</t>
  </si>
  <si>
    <t>51210-2141-0000-0000</t>
  </si>
  <si>
    <t>MATERIALES Y ÚTILES DE TECNOLOGÍAS DE LA</t>
  </si>
  <si>
    <t>51210-2151-0000-0000</t>
  </si>
  <si>
    <t>MATERIAL IMPRESO E INFORMACIÓN DIGITAL</t>
  </si>
  <si>
    <t>51210-2161-0000-0000</t>
  </si>
  <si>
    <t>MATERIAL DE LIMPIEZA</t>
  </si>
  <si>
    <t>51220-2211-0000-0000</t>
  </si>
  <si>
    <t>PRODUCTOS ALIMENTICIOS PARA PERSONAS</t>
  </si>
  <si>
    <t>51240-2461-0000-0000</t>
  </si>
  <si>
    <t>Material eléctrico y electrónico</t>
  </si>
  <si>
    <t>51240-2481-0000-0000</t>
  </si>
  <si>
    <t>MATERIALES COMPLEMENTARIOS .</t>
  </si>
  <si>
    <t>51250-2531-0000-0000</t>
  </si>
  <si>
    <t>MEDICINAS Y PRODUCTOS FARMACÉUTICOS</t>
  </si>
  <si>
    <t>51260-2613-0000-0000</t>
  </si>
  <si>
    <t>Combustibles, lubricantes y aditivos des</t>
  </si>
  <si>
    <t>51270-2712-0000-0000</t>
  </si>
  <si>
    <t>VESTUARIO Y UNIFORMES ACTIVIDADES OPERAT</t>
  </si>
  <si>
    <t>51290-2921-0000-0000</t>
  </si>
  <si>
    <t>REFACCIONES Y ACCESORIOS MENORES DE EDIF</t>
  </si>
  <si>
    <t>51310-3111-0000-0000</t>
  </si>
  <si>
    <t>SERVICIO DE ENERGÍA ELÉCTRICA</t>
  </si>
  <si>
    <t>51310-3131-0000-0000</t>
  </si>
  <si>
    <t>SERVICIO DE AGUA</t>
  </si>
  <si>
    <t>51310-3141-0000-0000</t>
  </si>
  <si>
    <t>SERVICIO TELEFONÍA TRADICIONAL</t>
  </si>
  <si>
    <t>51310-3151-0000-0000</t>
  </si>
  <si>
    <t>SERVICIO TELEFONÍA CELULAR</t>
  </si>
  <si>
    <t>51310-3171-0000-0000</t>
  </si>
  <si>
    <t>Servicios de acceso de Internet, redes y</t>
  </si>
  <si>
    <t>51310-3181-0000-0000</t>
  </si>
  <si>
    <t>SERVICIOS POSTALES</t>
  </si>
  <si>
    <t>51320-3233-0000-0000</t>
  </si>
  <si>
    <t>Arrendamiento de equipo y bienes informá</t>
  </si>
  <si>
    <t>51330-3341-0000-0000</t>
  </si>
  <si>
    <t>SERVICIOS DE CAPACITACIÓN</t>
  </si>
  <si>
    <t>51330-3361-0000-0000</t>
  </si>
  <si>
    <t>IMPRESIONES OFICIALES</t>
  </si>
  <si>
    <t>51330-3381-0000-0000</t>
  </si>
  <si>
    <t>SERVICIOS DE VIGILANCIA</t>
  </si>
  <si>
    <t>51340-3411-0000-0000</t>
  </si>
  <si>
    <t>SERVICIOS FINANCIEROS Y BANCARIOS</t>
  </si>
  <si>
    <t>51340-3451-0000-0000</t>
  </si>
  <si>
    <t>SEGURO DE BIENES PATRIMONIALES</t>
  </si>
  <si>
    <t>51340-3471-0000-0000</t>
  </si>
  <si>
    <t>FLETES Y MANIOBRAS</t>
  </si>
  <si>
    <t>51350-3511-0000-0000</t>
  </si>
  <si>
    <t>CONSERVACIÓN Y MANTENIMIENTO DE INMUEBLE</t>
  </si>
  <si>
    <t>51350-3521-0000-0000</t>
  </si>
  <si>
    <t>INSTALACIÓN, REPARACIÓN Y MANTENIMIENTO</t>
  </si>
  <si>
    <t>51350-3531-0000-0000</t>
  </si>
  <si>
    <t>51350-3551-0000-0000</t>
  </si>
  <si>
    <t>REPARACIÓN Y MANTENIMIENTO DE EQUIPO DE</t>
  </si>
  <si>
    <t>51350-3571-0000-0000</t>
  </si>
  <si>
    <t>51350-3591-0000-0000</t>
  </si>
  <si>
    <t>Servicios de Jardineria y Fumigacion</t>
  </si>
  <si>
    <t>51360-3611-0000-0000</t>
  </si>
  <si>
    <t>Difusión por radio, televisión y otros m</t>
  </si>
  <si>
    <t>51360-3612-0000-0000</t>
  </si>
  <si>
    <t>Impresión y elaboración de publicaciones</t>
  </si>
  <si>
    <t>51370-3711-0000-0000</t>
  </si>
  <si>
    <t>PASAJES AÉREOS NACIONALES</t>
  </si>
  <si>
    <t>51370-3721-0000-0000</t>
  </si>
  <si>
    <t>PASAJES TERRESTRES</t>
  </si>
  <si>
    <t>51370-3751-0000-0000</t>
  </si>
  <si>
    <t>VIÁTICOS EN EL PAÍS.</t>
  </si>
  <si>
    <t>51370-3791-0000-0000</t>
  </si>
  <si>
    <t>OTROS SERVICIOS DE TRASLADO Y HOSPEDAJE</t>
  </si>
  <si>
    <t>51380-3811-0000-0000</t>
  </si>
  <si>
    <t>GASTOS DE CEREMONIAL</t>
  </si>
  <si>
    <t>51380-3812-0000-0000</t>
  </si>
  <si>
    <t>EVENTOS INSTITUCIONALES</t>
  </si>
  <si>
    <t>51380-3831-0000-0000</t>
  </si>
  <si>
    <t>CONGRESOS Y CONVENCIONES</t>
  </si>
  <si>
    <t>51380-3841-0000-0000</t>
  </si>
  <si>
    <t>EXPOSICIONES</t>
  </si>
  <si>
    <t>51380-3851-0000-0000</t>
  </si>
  <si>
    <t>Gastos de representación</t>
  </si>
  <si>
    <t>51380-3852-0000-0000</t>
  </si>
  <si>
    <t>GASTOS DE OFICINA Y ORGANIZACIÓN</t>
  </si>
  <si>
    <t>51390-3921-0000-0000</t>
  </si>
  <si>
    <t>OTROS IMPUESTOS Y DERECHOS</t>
  </si>
  <si>
    <t>51390-3951-0000-0000</t>
  </si>
  <si>
    <t>PENAS, MULTAS, ACCES Y ACTUALIZACIONES</t>
  </si>
  <si>
    <t>51390-3961-0000-0000</t>
  </si>
  <si>
    <t>OTROS GASTOS POR RESPONSABILIDADES</t>
  </si>
  <si>
    <t>51390-3981-0000-0000</t>
  </si>
  <si>
    <t>Impuesto sobre nóminas</t>
  </si>
  <si>
    <t>51390-3991-0000-0000</t>
  </si>
  <si>
    <t>OTROS SERVICIOS GENERALES</t>
  </si>
  <si>
    <t>Donativos a Fideicomisos, Mandatos y Contratos Análogos Privados</t>
  </si>
  <si>
    <t>Donativos a Fideicomisos, Mandatos y Contratos Análogos Estatales</t>
  </si>
  <si>
    <t>INTERESES, COMISIONES Y OTROS GASTOS DE LA DEUDA PÚBLICA</t>
  </si>
  <si>
    <t>Apoyos Financieros a Ahorradores y Deudores del Sistema Financiero Nacional</t>
  </si>
  <si>
    <t>OTROS GASTOS Y PÉRDIDAS EXTRAORDINARIAS</t>
  </si>
  <si>
    <t>Estimaciones por Pérdida o Deterioro de Activos no Circulantes</t>
  </si>
  <si>
    <t>55151-0000-0001-0000</t>
  </si>
  <si>
    <t>DEPRECIACION DE MOBILIARIO Y EQUIPO</t>
  </si>
  <si>
    <t>55151-0000-0002-0000</t>
  </si>
  <si>
    <t>DEPRECIACION DE BIENES INFORMATICOS</t>
  </si>
  <si>
    <t>55151-0000-0003-0000</t>
  </si>
  <si>
    <t>DEPRECIACION MUEBLES EXCEPTO DE OFICINA</t>
  </si>
  <si>
    <t>55152-0000-0001-0000</t>
  </si>
  <si>
    <t>DEPRECIACION DE MOBILIARIO Y EQ EDUCACIO</t>
  </si>
  <si>
    <t>55154-0000-0001-0000</t>
  </si>
  <si>
    <t>DEPRECIACION EQUIPO DE TRANSPORTE</t>
  </si>
  <si>
    <t>55156-0000-0001-0000</t>
  </si>
  <si>
    <t>DEPRECIACION DE HERRAMIENTAS</t>
  </si>
  <si>
    <t>55156-0000-0002-0000</t>
  </si>
  <si>
    <t>DEPRECIACION OTROS BIENES MUEBLES</t>
  </si>
  <si>
    <t>55171-0000-0001-0000</t>
  </si>
  <si>
    <t>AMORTIZACION DE SOFTWARE</t>
  </si>
  <si>
    <t>Disminución de Bienes por Pérdida, Obsolescencia y Deterioro</t>
  </si>
  <si>
    <t>CORRESPONDE A GASTOS QUE SE REALIZAN PARA LLEVAR A CABO DIVERSOS PROYECTOS EN LOS QUE SE INCLUYEN HONORARIOS DE ARTISTAS, HOTELES, TRANSPORTE,COMIDAS ENTRE OTROS</t>
  </si>
  <si>
    <t>SE ENCUENTRA REGISTRADO EL GASTO PAGADO POR CONCEPTO DE PROTOCOLOS Y MANUALES PROCESOS, PAGO DE ATENCIÓN A PÚBLICOS ENTRE OTROS</t>
  </si>
  <si>
    <t>SUELDOS DEL PERSONAL</t>
  </si>
  <si>
    <t>SUELDOS DE MAESTROS</t>
  </si>
  <si>
    <t>CORRESPONDE AL GASTO DE SEGURIDAD SOCIAL DEL PERSONAL DE BASE Y EVENTUAL</t>
  </si>
  <si>
    <t>INCLUYE FONDO DE AHORRO DEL PERSONAL, VALES DE DESPENSA,PREMIOS DE PUNTUALIDAD Y ASISTENCIA DEL PERSONAL DE BASE</t>
  </si>
  <si>
    <t>31100-0000-0001-0001</t>
  </si>
  <si>
    <t>EN EFECTIVO</t>
  </si>
  <si>
    <t>Municipal</t>
  </si>
  <si>
    <t>31100-0000-0001-0002</t>
  </si>
  <si>
    <t>EN ESPECIE</t>
  </si>
  <si>
    <t>32200-0000-0001-0000</t>
  </si>
  <si>
    <t>32200-0000-0002-0000</t>
  </si>
  <si>
    <t>32200-0000-0003-0000</t>
  </si>
  <si>
    <t>32200-0000-0004-0000</t>
  </si>
  <si>
    <t>32200-0000-0005-0000</t>
  </si>
  <si>
    <t>32200-0000-0006-0000</t>
  </si>
  <si>
    <t>32200-0000-0007-0000</t>
  </si>
  <si>
    <t>32200-0000-0008-0000</t>
  </si>
  <si>
    <t>32200-0000-0009-0000</t>
  </si>
  <si>
    <t>32200-0000-0010-0000</t>
  </si>
  <si>
    <t>32200-0000-0011-0000</t>
  </si>
  <si>
    <t>32200-0000-0012-0000</t>
  </si>
  <si>
    <t>32200-0000-0013-0000</t>
  </si>
  <si>
    <t>32200-0000-0014-0000</t>
  </si>
  <si>
    <t>32200-0000-0015-0000</t>
  </si>
  <si>
    <t>32200-0000-0016-0000</t>
  </si>
  <si>
    <t>32200-0000-0017-0000</t>
  </si>
  <si>
    <t>32200-0000-0018-0000</t>
  </si>
  <si>
    <t>32200-0000-0019-0000</t>
  </si>
  <si>
    <t>32200-0000-0020-0000</t>
  </si>
  <si>
    <t>32200-0000-0021-0000</t>
  </si>
  <si>
    <t>32200-0000-0022-0000</t>
  </si>
  <si>
    <t>32200-0000-0024-0000</t>
  </si>
  <si>
    <t>32200-0000-0025-0000</t>
  </si>
  <si>
    <t>32200-0000-0027-0000</t>
  </si>
  <si>
    <t>32200-0000-0028-0000</t>
  </si>
  <si>
    <t>32200-0000-0029-0000</t>
  </si>
  <si>
    <t>32200-0000-0031-0000</t>
  </si>
  <si>
    <t>32200-0000-0033-0000</t>
  </si>
  <si>
    <t>32200-0300-0023-0000</t>
  </si>
  <si>
    <t>REMANENTE 2012</t>
  </si>
  <si>
    <t>32200-0300-0026-0000</t>
  </si>
  <si>
    <t>REMANENTE 2014</t>
  </si>
  <si>
    <t>32200-0300-0030-0000</t>
  </si>
  <si>
    <t>REMANENTE 2017</t>
  </si>
  <si>
    <t>32200-0300-0032-0000</t>
  </si>
  <si>
    <t>REMANENTE 2018</t>
  </si>
  <si>
    <t>32200-0300-0034-0001</t>
  </si>
  <si>
    <t>32200-0300-0034-0002</t>
  </si>
  <si>
    <t>REMANENTE INGRESOS DE LIBRE DISPOSICION 2019</t>
  </si>
  <si>
    <t>REMANENTE INGRESOS DE FINANCIAMIENTOS FEDERALES 2019</t>
  </si>
  <si>
    <t>Federal</t>
  </si>
  <si>
    <t>11112-0000-0001-0000</t>
  </si>
  <si>
    <t>DIRECCION GENERAL</t>
  </si>
  <si>
    <t>11112-0000-0002-0000</t>
  </si>
  <si>
    <t>ADMINISTRACION</t>
  </si>
  <si>
    <t>11112-0000-0003-0000</t>
  </si>
  <si>
    <t>DIRECCION OPERATIVA</t>
  </si>
  <si>
    <t>11112-0000-0004-0000</t>
  </si>
  <si>
    <t>GALERIA JESUS GALLARDO</t>
  </si>
  <si>
    <t>11112-0000-0005-0000</t>
  </si>
  <si>
    <t>CASA DE LA CULTURA</t>
  </si>
  <si>
    <t>11112-0000-0006-0000</t>
  </si>
  <si>
    <t>ESCUELA DE MUSICA</t>
  </si>
  <si>
    <t>11112-0000-0007-0000</t>
  </si>
  <si>
    <t>ESCUELA DE ARTES PLASTICAS</t>
  </si>
  <si>
    <t>11112-0000-0009-0000</t>
  </si>
  <si>
    <t>VINCULACION</t>
  </si>
  <si>
    <t>11112-0000-0010-0000</t>
  </si>
  <si>
    <t>(MIL) MUSEO DE IDENTIDADES LEONESAS</t>
  </si>
  <si>
    <t>11112-0000-0011-0000</t>
  </si>
  <si>
    <t>11121-0000-0001-0000</t>
  </si>
  <si>
    <t>BANCOMER</t>
  </si>
  <si>
    <t>11121-0000-0002-0000</t>
  </si>
  <si>
    <t>SANTANDER MEXICANO</t>
  </si>
  <si>
    <t>11121-0000-0003-0001</t>
  </si>
  <si>
    <t>BANCO DEL BAJIO CTA 10572230201</t>
  </si>
  <si>
    <t>11121-0000-0003-0002</t>
  </si>
  <si>
    <t>BANCO DEL BAJIO 2169407201 FIC</t>
  </si>
  <si>
    <t>11121-0000-0003-0003</t>
  </si>
  <si>
    <t>BANCO DEL BAJIO 3202264 TAQUILLA</t>
  </si>
  <si>
    <t>11121-0000-0003-0004</t>
  </si>
  <si>
    <t>BANCO DEL BAJIO 10572230202</t>
  </si>
  <si>
    <t>11121-0000-0003-0006</t>
  </si>
  <si>
    <t>BAJIO 4202750 CONACULTA</t>
  </si>
  <si>
    <t>11121-0000-0003-0007</t>
  </si>
  <si>
    <t>BAJIO MUSEO DE LAS IDENTIDADES 5307665</t>
  </si>
  <si>
    <t>11121-0000-0003-0022</t>
  </si>
  <si>
    <t>26589960 DRAMA FEST</t>
  </si>
  <si>
    <t>11121-0000-0003-0024</t>
  </si>
  <si>
    <t>10572230203 BANBAJIO SPEI CUOTAS</t>
  </si>
  <si>
    <t>11121-0000-0005-0001</t>
  </si>
  <si>
    <t>BANAMEX</t>
  </si>
  <si>
    <t>INGRESO PROPIO</t>
  </si>
  <si>
    <t>0.00</t>
  </si>
  <si>
    <t>OTROS FENAL</t>
  </si>
  <si>
    <t>VENTA DE BOLETOS FIAC</t>
  </si>
  <si>
    <t>VENTA DE BOLETOS MUESTRA DE CINE</t>
  </si>
  <si>
    <t>VENTA DE BOLETOS TEATRO ESCOLAR</t>
  </si>
  <si>
    <t>OTROS TEATRO ESCOLAR</t>
  </si>
  <si>
    <t>Correspondiente del 01 de Enero al 31 de Diciembre de 2020</t>
  </si>
  <si>
    <t>11231-0000-0002-0024</t>
  </si>
  <si>
    <t>ISAIAS ALVAREZ MARICHEZ</t>
  </si>
  <si>
    <t>11231-0000-0003-0138</t>
  </si>
  <si>
    <t>MARTINEZ TOVAR MARIA DOLORES</t>
  </si>
  <si>
    <t>11310-0000-0001-0172</t>
  </si>
  <si>
    <t>21121-0000-0002-0153</t>
  </si>
  <si>
    <t>LA MARIPOSA DE LEON SA DE CV</t>
  </si>
  <si>
    <t>21121-0000-0002-1068</t>
  </si>
  <si>
    <t>BEST PRINTERS DE MEXICO SA DE CV</t>
  </si>
  <si>
    <t>21121-0000-0002-1158</t>
  </si>
  <si>
    <t>GONZALEZ GUZMAN OMAR</t>
  </si>
  <si>
    <t>21121-0000-0002-1358</t>
  </si>
  <si>
    <t>CASTILLO RODRIGUEZ HECTOR ALBERTO</t>
  </si>
  <si>
    <t>21121-0000-0002-1447</t>
  </si>
  <si>
    <t>HERNANDEZ BABUN CARLOS EDUARDO</t>
  </si>
  <si>
    <t>21121-0000-0002-1452</t>
  </si>
  <si>
    <t>GARCIA CARPIO GRACIELA DE MARIA</t>
  </si>
  <si>
    <t>21172-0000-0001-0002</t>
  </si>
  <si>
    <t>INVALIDEZ CESANTIA VEJEZ</t>
  </si>
  <si>
    <t>SE REALIZARÁ PAGO PROVISIONAL DEL MES  DE DICIEMBRE</t>
  </si>
  <si>
    <t>SE REALIZARA PAGO EN LIQUIDACION IMSS SEXTO BIMESTRE</t>
  </si>
  <si>
    <t>SE ENCUENTRA EN NEGATIVO POR LAS NOTAS DE CREDITO REALIZADAS POR LA DEVOLUCIÓN DE LAS RENTAS DE STANDS Y MENSUALMENTESE VAN DESCONTANDO DE LOS INGRESOS GRAVADOS LAS NOTAS DE CREDITO</t>
  </si>
  <si>
    <t>21190-0000-0001-0032</t>
  </si>
  <si>
    <t>21190-0000-0001-0120</t>
  </si>
  <si>
    <t>LANDEROS GUERRERO ROBERTO CARLOS</t>
  </si>
  <si>
    <t>21190-0000-0001-0177</t>
  </si>
  <si>
    <t>DELGADO MAGAÑA NORA JUDITH</t>
  </si>
  <si>
    <t>21190-0000-0001-0494</t>
  </si>
  <si>
    <t>CASTILLO CONTRERAS JUAN SEBASTIAN</t>
  </si>
  <si>
    <t>21190-0000-0001-0495</t>
  </si>
  <si>
    <t>VELA CORDOBA JOSE CONCEPCIÓN</t>
  </si>
  <si>
    <t>21190-0000-0001-0496</t>
  </si>
  <si>
    <t>RODRIGUEZ FENANDEZ ERIKA ELENA</t>
  </si>
  <si>
    <t>21190-0000-0001-0497</t>
  </si>
  <si>
    <t>ROCHA RAMIREZ LUZ DANIELA</t>
  </si>
  <si>
    <t>21190-0000-0001-0498</t>
  </si>
  <si>
    <t>RODRIGUEZ GUTIERREZ ILEANA</t>
  </si>
  <si>
    <t>21190-0000-0001-0499</t>
  </si>
  <si>
    <t>AGUILERA ALFARO MELANIE</t>
  </si>
  <si>
    <t>21190-0000-0001-0500</t>
  </si>
  <si>
    <t>BARCENAS PARRA MIGUEL</t>
  </si>
  <si>
    <t>SE REALIZARA PAGO EN LIQUIDACION IMSS 6TO BIMESTRE</t>
  </si>
  <si>
    <t>41730-0710-0013-0003</t>
  </si>
  <si>
    <t>PRESENTACIONES (BANDA MUNICIPAL,</t>
  </si>
  <si>
    <t>INSCRIPCIÓN CASA DE LA CULTURA DIEGO RIVERA</t>
  </si>
  <si>
    <t>INSCRIPCIÓN ESCUELA DE ARTES VISUALES</t>
  </si>
  <si>
    <t>INSCRIPCIÓN ESCUELA DE MÚSICA</t>
  </si>
  <si>
    <t>INSCRIPCIÓN CASA DE LA CULTURA EFREN HERNÁNDEZ</t>
  </si>
  <si>
    <t>RENTA DE STAND FENAL</t>
  </si>
  <si>
    <t>OTROS FIAC</t>
  </si>
  <si>
    <t>ARRENDAMIENTO TEATRO MANUEL DOBLADO</t>
  </si>
  <si>
    <t>ARRENDAMIENTO TEATRO MARIA GREVER</t>
  </si>
  <si>
    <t>42210-0910-0001-0002</t>
  </si>
  <si>
    <t>TRANSFERENCIAS FEDERALES ETIQUETADAS</t>
  </si>
  <si>
    <t>51130-1311-0000-0000</t>
  </si>
  <si>
    <t>PRIMAS POR AÑOS DE SERVICIOS EFECTIVOS P</t>
  </si>
  <si>
    <t>51290-2961-0000-0000</t>
  </si>
  <si>
    <t>REFACCIONES Y ACCESORIOS MENORES DE EQUI</t>
  </si>
  <si>
    <t>55181-0000-0001-0000</t>
  </si>
  <si>
    <t>DISMINUCIÓN DE BIENES POR PÉRDIDA, OBSO</t>
  </si>
  <si>
    <t>11121-0000-0003-0025</t>
  </si>
  <si>
    <t>30351928 PAICE 2020</t>
  </si>
  <si>
    <t>Se actualizo el invetario de activos fijos y se autorizó la baja por obsolescencia</t>
  </si>
  <si>
    <t>Correspondiente del 01 Enero al 31 de Diciembre de 2020</t>
  </si>
  <si>
    <t>Bajo protesta de decir verdad declaramos que los Estados Financieros y sus notas, son razonablemente correctos y son responsabilidad del emisor.</t>
  </si>
  <si>
    <t xml:space="preserve">   DIRECTOR GENERAL
ARQ. CARLOS MARÍA FLORES RIVEIRA</t>
  </si>
  <si>
    <t>DIRECTORA DE ADMINISTRACIÓN, FINANZAS Y ASUNTOS JURÍDICOS
LIC. LIZBETH OROZCO 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</si>
</sst>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220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0" fillId="0" borderId="0" xfId="8" applyFont="1" applyFill="1" applyAlignment="1">
      <alignment horizontal="center"/>
    </xf>
    <xf numFmtId="0" fontId="20" fillId="0" borderId="0" xfId="8" applyFont="1" applyFill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49" fontId="8" fillId="0" borderId="0" xfId="0" applyNumberFormat="1" applyFont="1" applyAlignment="1">
      <alignment wrapText="1"/>
    </xf>
    <xf numFmtId="4" fontId="8" fillId="0" borderId="0" xfId="0" applyNumberFormat="1" applyFont="1" applyAlignment="1">
      <alignment wrapText="1"/>
    </xf>
    <xf numFmtId="49" fontId="8" fillId="0" borderId="0" xfId="0" applyNumberFormat="1" applyFont="1" applyFill="1" applyAlignment="1">
      <alignment wrapText="1"/>
    </xf>
    <xf numFmtId="0" fontId="13" fillId="0" borderId="0" xfId="8" applyFont="1" applyAlignment="1">
      <alignment wrapText="1"/>
    </xf>
    <xf numFmtId="4" fontId="8" fillId="0" borderId="0" xfId="0" applyNumberFormat="1" applyFont="1" applyFill="1" applyBorder="1" applyAlignment="1">
      <alignment wrapText="1"/>
    </xf>
    <xf numFmtId="4" fontId="12" fillId="0" borderId="0" xfId="8" applyNumberFormat="1" applyFont="1"/>
    <xf numFmtId="0" fontId="13" fillId="0" borderId="0" xfId="8" applyFont="1" applyAlignment="1">
      <alignment horizontal="left"/>
    </xf>
    <xf numFmtId="4" fontId="13" fillId="0" borderId="0" xfId="8" applyNumberFormat="1" applyFont="1" applyAlignment="1">
      <alignment horizontal="center"/>
    </xf>
    <xf numFmtId="4" fontId="13" fillId="0" borderId="0" xfId="8" applyNumberFormat="1" applyFont="1" applyAlignment="1">
      <alignment horizontal="right"/>
    </xf>
    <xf numFmtId="0" fontId="8" fillId="0" borderId="0" xfId="0" applyFont="1" applyAlignment="1">
      <alignment wrapText="1"/>
    </xf>
    <xf numFmtId="0" fontId="13" fillId="0" borderId="0" xfId="8" applyFont="1" applyFill="1" applyAlignment="1">
      <alignment horizontal="center"/>
    </xf>
    <xf numFmtId="0" fontId="13" fillId="0" borderId="0" xfId="8" applyFont="1" applyFill="1"/>
    <xf numFmtId="4" fontId="12" fillId="0" borderId="0" xfId="8" applyNumberFormat="1" applyFont="1" applyFill="1"/>
    <xf numFmtId="4" fontId="13" fillId="0" borderId="0" xfId="8" applyNumberFormat="1" applyFont="1" applyFill="1"/>
    <xf numFmtId="4" fontId="8" fillId="0" borderId="0" xfId="0" applyNumberFormat="1" applyFont="1" applyFill="1" applyAlignment="1">
      <alignment wrapText="1"/>
    </xf>
    <xf numFmtId="0" fontId="13" fillId="0" borderId="0" xfId="8" applyFont="1" applyFill="1" applyAlignment="1">
      <alignment horizontal="center" wrapText="1"/>
    </xf>
    <xf numFmtId="9" fontId="13" fillId="0" borderId="0" xfId="8" applyNumberFormat="1" applyFont="1" applyFill="1" applyAlignment="1">
      <alignment horizontal="center" wrapText="1"/>
    </xf>
    <xf numFmtId="9" fontId="13" fillId="0" borderId="0" xfId="8" applyNumberFormat="1" applyFont="1" applyAlignment="1">
      <alignment horizontal="center" wrapText="1"/>
    </xf>
    <xf numFmtId="4" fontId="8" fillId="0" borderId="0" xfId="0" applyNumberFormat="1" applyFont="1"/>
    <xf numFmtId="4" fontId="8" fillId="0" borderId="0" xfId="1" applyNumberFormat="1" applyFont="1" applyFill="1" applyBorder="1" applyAlignment="1">
      <alignment wrapText="1"/>
    </xf>
    <xf numFmtId="4" fontId="2" fillId="0" borderId="0" xfId="12" applyNumberFormat="1" applyFont="1"/>
    <xf numFmtId="4" fontId="3" fillId="0" borderId="0" xfId="12" applyNumberFormat="1" applyFont="1" applyAlignment="1">
      <alignment horizontal="right"/>
    </xf>
    <xf numFmtId="10" fontId="8" fillId="0" borderId="0" xfId="7" applyNumberFormat="1" applyFont="1" applyFill="1" applyBorder="1" applyAlignment="1">
      <alignment horizontal="left" wrapText="1"/>
    </xf>
    <xf numFmtId="0" fontId="3" fillId="0" borderId="0" xfId="12" applyFont="1" applyAlignment="1">
      <alignment horizontal="left" wrapText="1"/>
    </xf>
    <xf numFmtId="0" fontId="13" fillId="0" borderId="0" xfId="8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3" fillId="0" borderId="0" xfId="9" applyFont="1" applyAlignment="1">
      <alignment horizontal="left"/>
    </xf>
    <xf numFmtId="4" fontId="13" fillId="0" borderId="0" xfId="9" applyNumberFormat="1" applyFont="1" applyAlignment="1">
      <alignment horizontal="right"/>
    </xf>
    <xf numFmtId="0" fontId="8" fillId="0" borderId="0" xfId="0" applyFont="1" applyAlignment="1">
      <alignment horizontal="left" vertical="center" wrapText="1"/>
    </xf>
    <xf numFmtId="4" fontId="8" fillId="9" borderId="0" xfId="0" applyNumberFormat="1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4" fontId="8" fillId="9" borderId="0" xfId="0" applyNumberFormat="1" applyFont="1" applyFill="1" applyBorder="1" applyAlignment="1">
      <alignment wrapText="1"/>
    </xf>
    <xf numFmtId="0" fontId="8" fillId="0" borderId="0" xfId="0" applyFont="1" applyFill="1" applyAlignment="1">
      <alignment horizontal="left" vertical="center" wrapText="1"/>
    </xf>
    <xf numFmtId="4" fontId="12" fillId="0" borderId="0" xfId="9" applyNumberFormat="1" applyFont="1" applyFill="1"/>
    <xf numFmtId="4" fontId="13" fillId="0" borderId="0" xfId="9" applyNumberFormat="1" applyFont="1" applyFill="1"/>
    <xf numFmtId="4" fontId="8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Alignment="1">
      <alignment horizontal="right"/>
    </xf>
    <xf numFmtId="4" fontId="13" fillId="0" borderId="0" xfId="9" applyNumberFormat="1" applyFont="1" applyBorder="1"/>
    <xf numFmtId="43" fontId="13" fillId="0" borderId="0" xfId="8" applyNumberFormat="1" applyFont="1"/>
    <xf numFmtId="4" fontId="13" fillId="0" borderId="0" xfId="8" applyNumberFormat="1" applyFont="1" applyFill="1" applyBorder="1"/>
    <xf numFmtId="0" fontId="2" fillId="0" borderId="0" xfId="12" applyFont="1" applyAlignment="1">
      <alignment horizontal="center" vertical="center"/>
    </xf>
    <xf numFmtId="0" fontId="2" fillId="0" borderId="0" xfId="12" applyFont="1" applyAlignment="1">
      <alignment wrapText="1"/>
    </xf>
    <xf numFmtId="4" fontId="2" fillId="0" borderId="0" xfId="12" applyNumberFormat="1" applyFont="1" applyAlignment="1">
      <alignment horizontal="right"/>
    </xf>
    <xf numFmtId="0" fontId="2" fillId="0" borderId="0" xfId="12" applyFont="1"/>
    <xf numFmtId="0" fontId="12" fillId="0" borderId="0" xfId="8" applyFont="1"/>
    <xf numFmtId="4" fontId="12" fillId="0" borderId="0" xfId="8" applyNumberFormat="1" applyFont="1" applyAlignment="1">
      <alignment horizontal="center"/>
    </xf>
    <xf numFmtId="0" fontId="13" fillId="0" borderId="0" xfId="9" applyFont="1" applyAlignment="1">
      <alignment horizontal="center" wrapText="1"/>
    </xf>
    <xf numFmtId="4" fontId="8" fillId="0" borderId="0" xfId="10" applyNumberFormat="1" applyFont="1"/>
    <xf numFmtId="4" fontId="3" fillId="0" borderId="0" xfId="0" applyNumberFormat="1" applyFont="1" applyFill="1" applyBorder="1"/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4" fontId="3" fillId="0" borderId="0" xfId="3" applyNumberFormat="1" applyFont="1" applyFill="1" applyBorder="1" applyAlignment="1">
      <alignment vertical="top"/>
    </xf>
    <xf numFmtId="0" fontId="3" fillId="0" borderId="0" xfId="3" applyFont="1" applyAlignment="1">
      <alignment vertical="top"/>
    </xf>
    <xf numFmtId="4" fontId="3" fillId="0" borderId="0" xfId="3" applyNumberFormat="1" applyFont="1" applyFill="1" applyBorder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 wrapText="1"/>
      <protection locked="0"/>
    </xf>
    <xf numFmtId="4" fontId="3" fillId="0" borderId="0" xfId="3" applyNumberFormat="1" applyFont="1" applyFill="1" applyBorder="1" applyAlignment="1" applyProtection="1">
      <alignment vertical="top" wrapText="1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9"/>
  <sheetViews>
    <sheetView showGridLines="0" zoomScaleNormal="100" zoomScaleSheetLayoutView="100" workbookViewId="0">
      <pane ySplit="4" topLeftCell="A16" activePane="bottomLeft" state="frozen"/>
      <selection activeCell="A14" sqref="A14:B14"/>
      <selection pane="bottomLeft" sqref="A1:E53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93" t="s">
        <v>614</v>
      </c>
      <c r="B1" s="193"/>
      <c r="C1" s="37" t="s">
        <v>185</v>
      </c>
      <c r="D1" s="38">
        <v>2020</v>
      </c>
    </row>
    <row r="2" spans="1:4" ht="18.95" customHeight="1" x14ac:dyDescent="0.2">
      <c r="A2" s="194" t="s">
        <v>491</v>
      </c>
      <c r="B2" s="194"/>
      <c r="C2" s="37" t="s">
        <v>187</v>
      </c>
      <c r="D2" s="40" t="s">
        <v>188</v>
      </c>
    </row>
    <row r="3" spans="1:4" ht="18.95" customHeight="1" x14ac:dyDescent="0.2">
      <c r="A3" s="195" t="s">
        <v>1459</v>
      </c>
      <c r="B3" s="195"/>
      <c r="C3" s="37" t="s">
        <v>189</v>
      </c>
      <c r="D3" s="38">
        <v>4</v>
      </c>
    </row>
    <row r="4" spans="1:4" ht="15" customHeight="1" x14ac:dyDescent="0.2">
      <c r="A4" s="24" t="s">
        <v>41</v>
      </c>
      <c r="B4" s="25" t="s">
        <v>42</v>
      </c>
    </row>
    <row r="5" spans="1:4" x14ac:dyDescent="0.2">
      <c r="A5" s="15"/>
      <c r="B5" s="16"/>
    </row>
    <row r="6" spans="1:4" x14ac:dyDescent="0.2">
      <c r="A6" s="17"/>
      <c r="B6" s="18" t="s">
        <v>45</v>
      </c>
    </row>
    <row r="7" spans="1:4" x14ac:dyDescent="0.2">
      <c r="A7" s="17"/>
      <c r="B7" s="18"/>
    </row>
    <row r="8" spans="1:4" x14ac:dyDescent="0.2">
      <c r="A8" s="17"/>
      <c r="B8" s="19" t="s">
        <v>0</v>
      </c>
    </row>
    <row r="9" spans="1:4" x14ac:dyDescent="0.2">
      <c r="A9" s="65" t="s">
        <v>1</v>
      </c>
      <c r="B9" s="66" t="s">
        <v>2</v>
      </c>
    </row>
    <row r="10" spans="1:4" x14ac:dyDescent="0.2">
      <c r="A10" s="65" t="s">
        <v>3</v>
      </c>
      <c r="B10" s="66" t="s">
        <v>4</v>
      </c>
      <c r="C10" s="128"/>
    </row>
    <row r="11" spans="1:4" x14ac:dyDescent="0.2">
      <c r="A11" s="65" t="s">
        <v>5</v>
      </c>
      <c r="B11" s="66" t="s">
        <v>6</v>
      </c>
      <c r="C11" s="128"/>
    </row>
    <row r="12" spans="1:4" x14ac:dyDescent="0.2">
      <c r="A12" s="65" t="s">
        <v>133</v>
      </c>
      <c r="B12" s="66" t="s">
        <v>606</v>
      </c>
      <c r="C12" s="128"/>
    </row>
    <row r="13" spans="1:4" x14ac:dyDescent="0.2">
      <c r="A13" s="65" t="s">
        <v>7</v>
      </c>
      <c r="B13" s="66" t="s">
        <v>602</v>
      </c>
      <c r="C13" s="128"/>
    </row>
    <row r="14" spans="1:4" x14ac:dyDescent="0.2">
      <c r="A14" s="65" t="s">
        <v>8</v>
      </c>
      <c r="B14" s="66" t="s">
        <v>132</v>
      </c>
      <c r="C14" s="128"/>
    </row>
    <row r="15" spans="1:4" x14ac:dyDescent="0.2">
      <c r="A15" s="65" t="s">
        <v>9</v>
      </c>
      <c r="B15" s="66" t="s">
        <v>10</v>
      </c>
      <c r="C15" s="128"/>
    </row>
    <row r="16" spans="1:4" x14ac:dyDescent="0.2">
      <c r="A16" s="65" t="s">
        <v>11</v>
      </c>
      <c r="B16" s="66" t="s">
        <v>12</v>
      </c>
      <c r="C16" s="128"/>
    </row>
    <row r="17" spans="1:3" x14ac:dyDescent="0.2">
      <c r="A17" s="65" t="s">
        <v>13</v>
      </c>
      <c r="B17" s="66" t="s">
        <v>14</v>
      </c>
      <c r="C17" s="128"/>
    </row>
    <row r="18" spans="1:3" x14ac:dyDescent="0.2">
      <c r="A18" s="65" t="s">
        <v>15</v>
      </c>
      <c r="B18" s="66" t="s">
        <v>16</v>
      </c>
      <c r="C18" s="128"/>
    </row>
    <row r="19" spans="1:3" x14ac:dyDescent="0.2">
      <c r="A19" s="65" t="s">
        <v>17</v>
      </c>
      <c r="B19" s="66" t="s">
        <v>603</v>
      </c>
      <c r="C19" s="128"/>
    </row>
    <row r="20" spans="1:3" x14ac:dyDescent="0.2">
      <c r="A20" s="65" t="s">
        <v>18</v>
      </c>
      <c r="B20" s="66" t="s">
        <v>19</v>
      </c>
      <c r="C20" s="128"/>
    </row>
    <row r="21" spans="1:3" x14ac:dyDescent="0.2">
      <c r="A21" s="65" t="s">
        <v>20</v>
      </c>
      <c r="B21" s="66" t="s">
        <v>174</v>
      </c>
      <c r="C21" s="128"/>
    </row>
    <row r="22" spans="1:3" x14ac:dyDescent="0.2">
      <c r="A22" s="65" t="s">
        <v>21</v>
      </c>
      <c r="B22" s="66" t="s">
        <v>22</v>
      </c>
      <c r="C22" s="128"/>
    </row>
    <row r="23" spans="1:3" x14ac:dyDescent="0.2">
      <c r="A23" s="65" t="s">
        <v>574</v>
      </c>
      <c r="B23" s="66" t="s">
        <v>299</v>
      </c>
      <c r="C23" s="128"/>
    </row>
    <row r="24" spans="1:3" x14ac:dyDescent="0.2">
      <c r="A24" s="65" t="s">
        <v>575</v>
      </c>
      <c r="B24" s="66" t="s">
        <v>577</v>
      </c>
      <c r="C24" s="128"/>
    </row>
    <row r="25" spans="1:3" x14ac:dyDescent="0.2">
      <c r="A25" s="65" t="s">
        <v>576</v>
      </c>
      <c r="B25" s="66" t="s">
        <v>336</v>
      </c>
      <c r="C25" s="128"/>
    </row>
    <row r="26" spans="1:3" x14ac:dyDescent="0.2">
      <c r="A26" s="65" t="s">
        <v>578</v>
      </c>
      <c r="B26" s="66" t="s">
        <v>353</v>
      </c>
      <c r="C26" s="128"/>
    </row>
    <row r="27" spans="1:3" x14ac:dyDescent="0.2">
      <c r="A27" s="65" t="s">
        <v>23</v>
      </c>
      <c r="B27" s="66" t="s">
        <v>24</v>
      </c>
      <c r="C27" s="128"/>
    </row>
    <row r="28" spans="1:3" x14ac:dyDescent="0.2">
      <c r="A28" s="65" t="s">
        <v>25</v>
      </c>
      <c r="B28" s="66" t="s">
        <v>26</v>
      </c>
      <c r="C28" s="128"/>
    </row>
    <row r="29" spans="1:3" x14ac:dyDescent="0.2">
      <c r="A29" s="65" t="s">
        <v>27</v>
      </c>
      <c r="B29" s="66" t="s">
        <v>28</v>
      </c>
      <c r="C29" s="128"/>
    </row>
    <row r="30" spans="1:3" x14ac:dyDescent="0.2">
      <c r="A30" s="65" t="s">
        <v>29</v>
      </c>
      <c r="B30" s="66" t="s">
        <v>30</v>
      </c>
      <c r="C30" s="128"/>
    </row>
    <row r="31" spans="1:3" x14ac:dyDescent="0.2">
      <c r="A31" s="65" t="s">
        <v>76</v>
      </c>
      <c r="B31" s="66" t="s">
        <v>77</v>
      </c>
      <c r="C31" s="128"/>
    </row>
    <row r="32" spans="1:3" x14ac:dyDescent="0.2">
      <c r="A32" s="17"/>
      <c r="B32" s="20"/>
      <c r="C32" s="128"/>
    </row>
    <row r="33" spans="1:4" x14ac:dyDescent="0.2">
      <c r="A33" s="17"/>
      <c r="B33" s="19"/>
      <c r="C33" s="128"/>
    </row>
    <row r="34" spans="1:4" x14ac:dyDescent="0.2">
      <c r="A34" s="65" t="s">
        <v>48</v>
      </c>
      <c r="B34" s="66" t="s">
        <v>43</v>
      </c>
    </row>
    <row r="35" spans="1:4" x14ac:dyDescent="0.2">
      <c r="A35" s="65" t="s">
        <v>49</v>
      </c>
      <c r="B35" s="66" t="s">
        <v>44</v>
      </c>
    </row>
    <row r="36" spans="1:4" x14ac:dyDescent="0.2">
      <c r="A36" s="17"/>
      <c r="B36" s="20"/>
    </row>
    <row r="37" spans="1:4" x14ac:dyDescent="0.2">
      <c r="A37" s="17"/>
      <c r="B37" s="18" t="s">
        <v>46</v>
      </c>
    </row>
    <row r="38" spans="1:4" x14ac:dyDescent="0.2">
      <c r="A38" s="17" t="s">
        <v>47</v>
      </c>
      <c r="B38" s="66" t="s">
        <v>32</v>
      </c>
    </row>
    <row r="39" spans="1:4" x14ac:dyDescent="0.2">
      <c r="A39" s="17"/>
      <c r="B39" s="66" t="s">
        <v>610</v>
      </c>
    </row>
    <row r="40" spans="1:4" ht="12" thickBot="1" x14ac:dyDescent="0.25">
      <c r="A40" s="21"/>
      <c r="B40" s="22"/>
    </row>
    <row r="41" spans="1:4" x14ac:dyDescent="0.2">
      <c r="A41" s="182" t="s">
        <v>1524</v>
      </c>
      <c r="B41" s="183"/>
      <c r="C41" s="183"/>
      <c r="D41" s="184"/>
    </row>
    <row r="42" spans="1:4" x14ac:dyDescent="0.2">
      <c r="A42" s="185"/>
      <c r="B42" s="183"/>
      <c r="C42" s="183"/>
      <c r="D42" s="186"/>
    </row>
    <row r="43" spans="1:4" x14ac:dyDescent="0.2">
      <c r="A43" s="187"/>
      <c r="B43" s="188"/>
      <c r="C43" s="187"/>
      <c r="D43" s="186"/>
    </row>
    <row r="44" spans="1:4" x14ac:dyDescent="0.2">
      <c r="A44" s="187"/>
      <c r="B44" s="188"/>
      <c r="C44" s="187"/>
      <c r="D44" s="186"/>
    </row>
    <row r="45" spans="1:4" x14ac:dyDescent="0.2">
      <c r="A45" s="187"/>
      <c r="B45" s="188"/>
      <c r="C45" s="187"/>
      <c r="D45" s="186"/>
    </row>
    <row r="46" spans="1:4" x14ac:dyDescent="0.2">
      <c r="A46" s="187"/>
      <c r="B46" s="188"/>
      <c r="C46" s="187"/>
      <c r="D46" s="186"/>
    </row>
    <row r="47" spans="1:4" x14ac:dyDescent="0.2">
      <c r="A47" s="189"/>
      <c r="B47" s="190"/>
      <c r="C47" s="191"/>
      <c r="D47" s="191"/>
    </row>
    <row r="48" spans="1:4" x14ac:dyDescent="0.2">
      <c r="A48" s="192"/>
      <c r="B48" s="187"/>
      <c r="C48" s="189"/>
      <c r="D48" s="186"/>
    </row>
    <row r="49" spans="1:5" ht="42.75" customHeight="1" x14ac:dyDescent="0.2">
      <c r="A49" s="196" t="s">
        <v>1525</v>
      </c>
      <c r="B49" s="196"/>
      <c r="C49" s="196" t="s">
        <v>1526</v>
      </c>
      <c r="D49" s="196"/>
      <c r="E49" s="196"/>
    </row>
  </sheetData>
  <sheetProtection formatCells="0" formatColumns="0" formatRows="0" autoFilter="0" pivotTables="0"/>
  <mergeCells count="5">
    <mergeCell ref="A1:B1"/>
    <mergeCell ref="A2:B2"/>
    <mergeCell ref="A3:B3"/>
    <mergeCell ref="A49:B49"/>
    <mergeCell ref="C49:E49"/>
  </mergeCells>
  <dataValidations count="1">
    <dataValidation type="list" allowBlank="1" showInputMessage="1" showErrorMessage="1" sqref="D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  <hyperlink ref="B22" location="ESF!A135" display="OTROS PASIVOS CIRCULANTES"/>
    <hyperlink ref="B25" location="ACT!A71" display="OTROS INGRESOS"/>
    <hyperlink ref="B12" location="ESF!A30" display="BIENES DISPONIBLES PARA SU TRANSFORMACIÓN ESTIMACIONES Y DETERIOROS"/>
    <hyperlink ref="B13" location="ESF!A39" display="ALMACENES"/>
    <hyperlink ref="B15" location="ESF!A48" display="PARTICIPACIONES Y APORTACIONES DE CAPITAL"/>
    <hyperlink ref="B14" location="ESF!A44" display="FIDEICOMISOS, MANDATOS Y CONTRATOS ANÁLOGOS"/>
    <hyperlink ref="B16" location="ESF!A52" display="BIENES MUEBLES E INMUEBLES"/>
    <hyperlink ref="B17" location="ESF!A72" display="INTANGIBLES Y DIFERIDOS"/>
    <hyperlink ref="B18" location="ESF!A88" display="ESTIMACIONES Y DETERIOROS"/>
    <hyperlink ref="B19" location="ESF!A94" display="OTROS ACTIVOS NO CIRCULANTES"/>
    <hyperlink ref="B20" location="ESF!A101" display="CUENTAS Y DOCUMENTOS POR PAGAR"/>
    <hyperlink ref="B21" location="ESF!A118" display="FONDOS Y BIENES DE TERCEROS"/>
    <hyperlink ref="A25" location="ACT!A71" display="OTROS INGRESOS"/>
    <hyperlink ref="A12" location="ESF!A30" display="BIENES DISPONIBLES PARA SU TRANSFORMACIÓN ESTIMACIONES Y DETERIOROS"/>
    <hyperlink ref="A13" location="ESF!A39" display="ALMACENES"/>
    <hyperlink ref="A14" location="ESF!A44" display="FIDEICOMISOS, MANDATOS Y CONTRATOS ANÁLOGOS"/>
    <hyperlink ref="A15" location="ESF!A48" display="PARTICIPACIONES Y APORTACIONES DE CAPITAL"/>
    <hyperlink ref="A16" location="ESF!A52" display="BIENES MUEBLES E INMUEBLES"/>
    <hyperlink ref="A17" location="ESF!A72" display="INTANGIBLES Y DIFERIDOS"/>
    <hyperlink ref="A18" location="ESF!A88" display="ESTIMACIONES Y DETERIOROS"/>
    <hyperlink ref="A19" location="ESF!A94" display="OTROS ACTIVOS NO CIRCULANTES"/>
    <hyperlink ref="A20" location="ESF!A101" display="CUENTAS Y DOCUMENTOS POR PAGAR"/>
    <hyperlink ref="A21" location="ESF!A118" display="FONDOS Y BIENES DE TERCEROS"/>
    <hyperlink ref="A22" location="ESF!A135" display="OTROS PASIVOS CIRCULANTES"/>
  </hyperlinks>
  <pageMargins left="0.9055118110236221" right="0.70866141732283472" top="0.94488188976377963" bottom="0.74803149606299213" header="0.31496062992125984" footer="0.31496062992125984"/>
  <pageSetup scale="77" orientation="landscape" horizontalDpi="4294967293" verticalDpi="4294967293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showGridLines="0" workbookViewId="0">
      <selection sqref="A1:C20"/>
    </sheetView>
  </sheetViews>
  <sheetFormatPr baseColWidth="10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3" s="59" customFormat="1" ht="18" customHeight="1" x14ac:dyDescent="0.25">
      <c r="A1" s="200" t="s">
        <v>614</v>
      </c>
      <c r="B1" s="201"/>
      <c r="C1" s="202"/>
    </row>
    <row r="2" spans="1:3" s="59" customFormat="1" ht="18" customHeight="1" x14ac:dyDescent="0.25">
      <c r="A2" s="203" t="s">
        <v>488</v>
      </c>
      <c r="B2" s="204"/>
      <c r="C2" s="205"/>
    </row>
    <row r="3" spans="1:3" s="59" customFormat="1" ht="18" customHeight="1" x14ac:dyDescent="0.25">
      <c r="A3" s="203" t="s">
        <v>1459</v>
      </c>
      <c r="B3" s="204"/>
      <c r="C3" s="205"/>
    </row>
    <row r="4" spans="1:3" s="61" customFormat="1" ht="18" customHeight="1" x14ac:dyDescent="0.2">
      <c r="A4" s="206" t="s">
        <v>484</v>
      </c>
      <c r="B4" s="207"/>
      <c r="C4" s="208"/>
    </row>
    <row r="5" spans="1:3" x14ac:dyDescent="0.2">
      <c r="A5" s="76" t="s">
        <v>522</v>
      </c>
      <c r="B5" s="76"/>
      <c r="C5" s="77">
        <v>78762444.849999994</v>
      </c>
    </row>
    <row r="6" spans="1:3" x14ac:dyDescent="0.2">
      <c r="A6" s="78"/>
      <c r="B6" s="79"/>
      <c r="C6" s="80"/>
    </row>
    <row r="7" spans="1:3" x14ac:dyDescent="0.2">
      <c r="A7" s="89" t="s">
        <v>523</v>
      </c>
      <c r="B7" s="89"/>
      <c r="C7" s="81">
        <f>SUM(C8:C13)</f>
        <v>0</v>
      </c>
    </row>
    <row r="8" spans="1:3" x14ac:dyDescent="0.2">
      <c r="A8" s="97" t="s">
        <v>524</v>
      </c>
      <c r="B8" s="96" t="s">
        <v>337</v>
      </c>
      <c r="C8" s="82">
        <v>0</v>
      </c>
    </row>
    <row r="9" spans="1:3" x14ac:dyDescent="0.2">
      <c r="A9" s="83" t="s">
        <v>525</v>
      </c>
      <c r="B9" s="84" t="s">
        <v>534</v>
      </c>
      <c r="C9" s="82">
        <v>0</v>
      </c>
    </row>
    <row r="10" spans="1:3" x14ac:dyDescent="0.2">
      <c r="A10" s="83" t="s">
        <v>526</v>
      </c>
      <c r="B10" s="84" t="s">
        <v>345</v>
      </c>
      <c r="C10" s="82">
        <v>0</v>
      </c>
    </row>
    <row r="11" spans="1:3" x14ac:dyDescent="0.2">
      <c r="A11" s="83" t="s">
        <v>527</v>
      </c>
      <c r="B11" s="84" t="s">
        <v>346</v>
      </c>
      <c r="C11" s="82">
        <v>0</v>
      </c>
    </row>
    <row r="12" spans="1:3" x14ac:dyDescent="0.2">
      <c r="A12" s="83" t="s">
        <v>528</v>
      </c>
      <c r="B12" s="84" t="s">
        <v>347</v>
      </c>
      <c r="C12" s="82">
        <v>0</v>
      </c>
    </row>
    <row r="13" spans="1:3" x14ac:dyDescent="0.2">
      <c r="A13" s="85" t="s">
        <v>529</v>
      </c>
      <c r="B13" s="86" t="s">
        <v>530</v>
      </c>
      <c r="C13" s="82">
        <v>0</v>
      </c>
    </row>
    <row r="14" spans="1:3" x14ac:dyDescent="0.2">
      <c r="A14" s="78"/>
      <c r="B14" s="87"/>
      <c r="C14" s="88"/>
    </row>
    <row r="15" spans="1:3" x14ac:dyDescent="0.2">
      <c r="A15" s="89" t="s">
        <v>83</v>
      </c>
      <c r="B15" s="79"/>
      <c r="C15" s="81">
        <f>SUM(C16:C18)</f>
        <v>0</v>
      </c>
    </row>
    <row r="16" spans="1:3" x14ac:dyDescent="0.2">
      <c r="A16" s="90">
        <v>3.1</v>
      </c>
      <c r="B16" s="84" t="s">
        <v>533</v>
      </c>
      <c r="C16" s="82">
        <v>0</v>
      </c>
    </row>
    <row r="17" spans="1:3" x14ac:dyDescent="0.2">
      <c r="A17" s="91">
        <v>3.2</v>
      </c>
      <c r="B17" s="84" t="s">
        <v>531</v>
      </c>
      <c r="C17" s="82">
        <v>0</v>
      </c>
    </row>
    <row r="18" spans="1:3" x14ac:dyDescent="0.2">
      <c r="A18" s="91">
        <v>3.3</v>
      </c>
      <c r="B18" s="86" t="s">
        <v>532</v>
      </c>
      <c r="C18" s="92">
        <v>0</v>
      </c>
    </row>
    <row r="19" spans="1:3" x14ac:dyDescent="0.2">
      <c r="A19" s="78"/>
      <c r="B19" s="93"/>
      <c r="C19" s="94"/>
    </row>
    <row r="20" spans="1:3" x14ac:dyDescent="0.2">
      <c r="A20" s="95" t="s">
        <v>82</v>
      </c>
      <c r="B20" s="95"/>
      <c r="C20" s="77">
        <f>C5+C7-C15</f>
        <v>78762444.849999994</v>
      </c>
    </row>
  </sheetData>
  <mergeCells count="4">
    <mergeCell ref="A1:C1"/>
    <mergeCell ref="A2:C2"/>
    <mergeCell ref="A3:C3"/>
    <mergeCell ref="A4:C4"/>
  </mergeCells>
  <pageMargins left="0.9055118110236221" right="0.70866141732283472" top="0.94488188976377963" bottom="0.74803149606299213" header="0.31496062992125984" footer="0.31496062992125984"/>
  <pageSetup orientation="portrait" horizontalDpi="4294967293" verticalDpi="4294967293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showGridLines="0" workbookViewId="0">
      <selection sqref="A1:C39"/>
    </sheetView>
  </sheetViews>
  <sheetFormatPr baseColWidth="10" defaultRowHeight="11.25" x14ac:dyDescent="0.2"/>
  <cols>
    <col min="1" max="1" width="3.7109375" style="60" customWidth="1"/>
    <col min="2" max="2" width="62" style="60" customWidth="1"/>
    <col min="3" max="3" width="17.7109375" style="60" customWidth="1"/>
    <col min="4" max="16384" width="11.42578125" style="60"/>
  </cols>
  <sheetData>
    <row r="1" spans="1:3" s="62" customFormat="1" ht="18.95" customHeight="1" x14ac:dyDescent="0.25">
      <c r="A1" s="209" t="s">
        <v>614</v>
      </c>
      <c r="B1" s="210"/>
      <c r="C1" s="211"/>
    </row>
    <row r="2" spans="1:3" s="62" customFormat="1" ht="18.95" customHeight="1" x14ac:dyDescent="0.25">
      <c r="A2" s="212" t="s">
        <v>489</v>
      </c>
      <c r="B2" s="213"/>
      <c r="C2" s="214"/>
    </row>
    <row r="3" spans="1:3" s="62" customFormat="1" ht="18.95" customHeight="1" x14ac:dyDescent="0.25">
      <c r="A3" s="212" t="s">
        <v>1523</v>
      </c>
      <c r="B3" s="213"/>
      <c r="C3" s="214"/>
    </row>
    <row r="4" spans="1:3" x14ac:dyDescent="0.2">
      <c r="A4" s="206" t="s">
        <v>484</v>
      </c>
      <c r="B4" s="207"/>
      <c r="C4" s="208"/>
    </row>
    <row r="5" spans="1:3" x14ac:dyDescent="0.2">
      <c r="A5" s="106" t="s">
        <v>535</v>
      </c>
      <c r="B5" s="76"/>
      <c r="C5" s="99">
        <v>77650580.950000003</v>
      </c>
    </row>
    <row r="6" spans="1:3" x14ac:dyDescent="0.2">
      <c r="A6" s="100"/>
      <c r="B6" s="79"/>
      <c r="C6" s="101"/>
    </row>
    <row r="7" spans="1:3" x14ac:dyDescent="0.2">
      <c r="A7" s="89" t="s">
        <v>536</v>
      </c>
      <c r="B7" s="102"/>
      <c r="C7" s="81">
        <f>SUM(C8:C28)</f>
        <v>1137023.8500000001</v>
      </c>
    </row>
    <row r="8" spans="1:3" x14ac:dyDescent="0.2">
      <c r="A8" s="107">
        <v>2.1</v>
      </c>
      <c r="B8" s="108" t="s">
        <v>365</v>
      </c>
      <c r="C8" s="109">
        <v>0</v>
      </c>
    </row>
    <row r="9" spans="1:3" x14ac:dyDescent="0.2">
      <c r="A9" s="107">
        <v>2.2000000000000002</v>
      </c>
      <c r="B9" s="108" t="s">
        <v>362</v>
      </c>
      <c r="C9" s="109">
        <v>0</v>
      </c>
    </row>
    <row r="10" spans="1:3" x14ac:dyDescent="0.2">
      <c r="A10" s="116">
        <v>2.2999999999999998</v>
      </c>
      <c r="B10" s="98" t="s">
        <v>231</v>
      </c>
      <c r="C10" s="109">
        <f>393318+63409.53+44194+102040</f>
        <v>602961.53</v>
      </c>
    </row>
    <row r="11" spans="1:3" x14ac:dyDescent="0.2">
      <c r="A11" s="116">
        <v>2.4</v>
      </c>
      <c r="B11" s="98" t="s">
        <v>232</v>
      </c>
      <c r="C11" s="109">
        <f>429144+104918.32</f>
        <v>534062.32000000007</v>
      </c>
    </row>
    <row r="12" spans="1:3" x14ac:dyDescent="0.2">
      <c r="A12" s="116">
        <v>2.5</v>
      </c>
      <c r="B12" s="98" t="s">
        <v>233</v>
      </c>
      <c r="C12" s="109">
        <v>0</v>
      </c>
    </row>
    <row r="13" spans="1:3" x14ac:dyDescent="0.2">
      <c r="A13" s="116">
        <v>2.6</v>
      </c>
      <c r="B13" s="98" t="s">
        <v>234</v>
      </c>
      <c r="C13" s="109">
        <v>0</v>
      </c>
    </row>
    <row r="14" spans="1:3" x14ac:dyDescent="0.2">
      <c r="A14" s="116">
        <v>2.7</v>
      </c>
      <c r="B14" s="98" t="s">
        <v>235</v>
      </c>
      <c r="C14" s="109">
        <v>0</v>
      </c>
    </row>
    <row r="15" spans="1:3" x14ac:dyDescent="0.2">
      <c r="A15" s="116">
        <v>2.8</v>
      </c>
      <c r="B15" s="98" t="s">
        <v>236</v>
      </c>
      <c r="C15" s="109">
        <v>0</v>
      </c>
    </row>
    <row r="16" spans="1:3" x14ac:dyDescent="0.2">
      <c r="A16" s="116">
        <v>2.9</v>
      </c>
      <c r="B16" s="98" t="s">
        <v>238</v>
      </c>
      <c r="C16" s="109">
        <v>0</v>
      </c>
    </row>
    <row r="17" spans="1:3" x14ac:dyDescent="0.2">
      <c r="A17" s="116" t="s">
        <v>537</v>
      </c>
      <c r="B17" s="98" t="s">
        <v>538</v>
      </c>
      <c r="C17" s="109">
        <v>0</v>
      </c>
    </row>
    <row r="18" spans="1:3" x14ac:dyDescent="0.2">
      <c r="A18" s="116" t="s">
        <v>567</v>
      </c>
      <c r="B18" s="98" t="s">
        <v>240</v>
      </c>
      <c r="C18" s="109">
        <v>0</v>
      </c>
    </row>
    <row r="19" spans="1:3" x14ac:dyDescent="0.2">
      <c r="A19" s="116" t="s">
        <v>568</v>
      </c>
      <c r="B19" s="98" t="s">
        <v>539</v>
      </c>
      <c r="C19" s="109">
        <v>0</v>
      </c>
    </row>
    <row r="20" spans="1:3" x14ac:dyDescent="0.2">
      <c r="A20" s="116" t="s">
        <v>569</v>
      </c>
      <c r="B20" s="98" t="s">
        <v>540</v>
      </c>
      <c r="C20" s="109">
        <v>0</v>
      </c>
    </row>
    <row r="21" spans="1:3" x14ac:dyDescent="0.2">
      <c r="A21" s="116" t="s">
        <v>570</v>
      </c>
      <c r="B21" s="98" t="s">
        <v>541</v>
      </c>
      <c r="C21" s="109">
        <v>0</v>
      </c>
    </row>
    <row r="22" spans="1:3" x14ac:dyDescent="0.2">
      <c r="A22" s="116" t="s">
        <v>542</v>
      </c>
      <c r="B22" s="98" t="s">
        <v>543</v>
      </c>
      <c r="C22" s="109">
        <v>0</v>
      </c>
    </row>
    <row r="23" spans="1:3" x14ac:dyDescent="0.2">
      <c r="A23" s="116" t="s">
        <v>544</v>
      </c>
      <c r="B23" s="98" t="s">
        <v>545</v>
      </c>
      <c r="C23" s="109">
        <v>0</v>
      </c>
    </row>
    <row r="24" spans="1:3" x14ac:dyDescent="0.2">
      <c r="A24" s="116" t="s">
        <v>546</v>
      </c>
      <c r="B24" s="98" t="s">
        <v>547</v>
      </c>
      <c r="C24" s="109">
        <v>0</v>
      </c>
    </row>
    <row r="25" spans="1:3" x14ac:dyDescent="0.2">
      <c r="A25" s="116" t="s">
        <v>548</v>
      </c>
      <c r="B25" s="98" t="s">
        <v>549</v>
      </c>
      <c r="C25" s="109">
        <v>0</v>
      </c>
    </row>
    <row r="26" spans="1:3" x14ac:dyDescent="0.2">
      <c r="A26" s="116" t="s">
        <v>550</v>
      </c>
      <c r="B26" s="98" t="s">
        <v>551</v>
      </c>
      <c r="C26" s="109">
        <v>0</v>
      </c>
    </row>
    <row r="27" spans="1:3" x14ac:dyDescent="0.2">
      <c r="A27" s="116" t="s">
        <v>552</v>
      </c>
      <c r="B27" s="98" t="s">
        <v>553</v>
      </c>
      <c r="C27" s="109">
        <v>0</v>
      </c>
    </row>
    <row r="28" spans="1:3" x14ac:dyDescent="0.2">
      <c r="A28" s="116" t="s">
        <v>554</v>
      </c>
      <c r="B28" s="108" t="s">
        <v>555</v>
      </c>
      <c r="C28" s="109">
        <v>0</v>
      </c>
    </row>
    <row r="29" spans="1:3" x14ac:dyDescent="0.2">
      <c r="A29" s="117"/>
      <c r="B29" s="110"/>
      <c r="C29" s="111"/>
    </row>
    <row r="30" spans="1:3" x14ac:dyDescent="0.2">
      <c r="A30" s="112" t="s">
        <v>556</v>
      </c>
      <c r="B30" s="113"/>
      <c r="C30" s="114">
        <f>SUM(C31:C37)</f>
        <v>1582600.01</v>
      </c>
    </row>
    <row r="31" spans="1:3" x14ac:dyDescent="0.2">
      <c r="A31" s="116" t="s">
        <v>557</v>
      </c>
      <c r="B31" s="98" t="s">
        <v>430</v>
      </c>
      <c r="C31" s="109">
        <v>1582600.01</v>
      </c>
    </row>
    <row r="32" spans="1:3" x14ac:dyDescent="0.2">
      <c r="A32" s="116" t="s">
        <v>558</v>
      </c>
      <c r="B32" s="98" t="s">
        <v>80</v>
      </c>
      <c r="C32" s="109">
        <v>0</v>
      </c>
    </row>
    <row r="33" spans="1:3" x14ac:dyDescent="0.2">
      <c r="A33" s="116" t="s">
        <v>559</v>
      </c>
      <c r="B33" s="98" t="s">
        <v>440</v>
      </c>
      <c r="C33" s="109">
        <v>0</v>
      </c>
    </row>
    <row r="34" spans="1:3" x14ac:dyDescent="0.2">
      <c r="A34" s="116" t="s">
        <v>560</v>
      </c>
      <c r="B34" s="98" t="s">
        <v>561</v>
      </c>
      <c r="C34" s="109">
        <v>0</v>
      </c>
    </row>
    <row r="35" spans="1:3" x14ac:dyDescent="0.2">
      <c r="A35" s="116" t="s">
        <v>562</v>
      </c>
      <c r="B35" s="98" t="s">
        <v>563</v>
      </c>
      <c r="C35" s="109">
        <v>0</v>
      </c>
    </row>
    <row r="36" spans="1:3" x14ac:dyDescent="0.2">
      <c r="A36" s="116" t="s">
        <v>564</v>
      </c>
      <c r="B36" s="98" t="s">
        <v>448</v>
      </c>
      <c r="C36" s="109">
        <v>0</v>
      </c>
    </row>
    <row r="37" spans="1:3" x14ac:dyDescent="0.2">
      <c r="A37" s="116" t="s">
        <v>565</v>
      </c>
      <c r="B37" s="108" t="s">
        <v>566</v>
      </c>
      <c r="C37" s="115">
        <v>0</v>
      </c>
    </row>
    <row r="38" spans="1:3" x14ac:dyDescent="0.2">
      <c r="A38" s="100"/>
      <c r="B38" s="103"/>
      <c r="C38" s="104"/>
    </row>
    <row r="39" spans="1:3" x14ac:dyDescent="0.2">
      <c r="A39" s="105" t="s">
        <v>84</v>
      </c>
      <c r="B39" s="76"/>
      <c r="C39" s="77">
        <f>C5-C7+C30</f>
        <v>78096157.110000014</v>
      </c>
    </row>
    <row r="40" spans="1:3" x14ac:dyDescent="0.2">
      <c r="C40" s="180"/>
    </row>
  </sheetData>
  <mergeCells count="4">
    <mergeCell ref="A1:C1"/>
    <mergeCell ref="A2:C2"/>
    <mergeCell ref="A3:C3"/>
    <mergeCell ref="A4:C4"/>
  </mergeCells>
  <pageMargins left="0.9055118110236221" right="0.70866141732283472" top="0.94488188976377963" bottom="0.74803149606299213" header="0.31496062992125984" footer="0.31496062992125984"/>
  <pageSetup orientation="portrait" horizontalDpi="4294967293" verticalDpi="4294967293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workbookViewId="0">
      <selection activeCell="A8" sqref="A8"/>
    </sheetView>
  </sheetViews>
  <sheetFormatPr baseColWidth="10" defaultColWidth="9.140625" defaultRowHeight="11.25" x14ac:dyDescent="0.2"/>
  <cols>
    <col min="1" max="1" width="10" style="52" customWidth="1"/>
    <col min="2" max="2" width="68.5703125" style="52" bestFit="1" customWidth="1"/>
    <col min="3" max="3" width="17.42578125" style="52" bestFit="1" customWidth="1"/>
    <col min="4" max="5" width="23.7109375" style="52" bestFit="1" customWidth="1"/>
    <col min="6" max="6" width="19.28515625" style="52" customWidth="1"/>
    <col min="7" max="7" width="20.5703125" style="52" customWidth="1"/>
    <col min="8" max="10" width="20.28515625" style="52" customWidth="1"/>
    <col min="11" max="16384" width="9.140625" style="52"/>
  </cols>
  <sheetData>
    <row r="1" spans="1:10" ht="18.95" customHeight="1" x14ac:dyDescent="0.2">
      <c r="A1" s="199" t="str">
        <f>'Notas a los Edos Financieros'!A1</f>
        <v>INSTITUTO CULTURAL DE LEÓN</v>
      </c>
      <c r="B1" s="215"/>
      <c r="C1" s="215"/>
      <c r="D1" s="215"/>
      <c r="E1" s="215"/>
      <c r="F1" s="215"/>
      <c r="G1" s="50" t="s">
        <v>185</v>
      </c>
      <c r="H1" s="51">
        <f>'Notas a los Edos Financieros'!D1</f>
        <v>2020</v>
      </c>
    </row>
    <row r="2" spans="1:10" ht="18.95" customHeight="1" x14ac:dyDescent="0.2">
      <c r="A2" s="199" t="s">
        <v>490</v>
      </c>
      <c r="B2" s="215"/>
      <c r="C2" s="215"/>
      <c r="D2" s="215"/>
      <c r="E2" s="215"/>
      <c r="F2" s="215"/>
      <c r="G2" s="50" t="s">
        <v>187</v>
      </c>
      <c r="H2" s="51" t="str">
        <f>'Notas a los Edos Financieros'!D2</f>
        <v>Trimestral</v>
      </c>
    </row>
    <row r="3" spans="1:10" ht="18.95" customHeight="1" x14ac:dyDescent="0.2">
      <c r="A3" s="216" t="str">
        <f>'Notas a los Edos Financieros'!A3</f>
        <v>Correspondiente del 01 de Enero al 31 de Diciembre de 2020</v>
      </c>
      <c r="B3" s="217"/>
      <c r="C3" s="217"/>
      <c r="D3" s="217"/>
      <c r="E3" s="217"/>
      <c r="F3" s="217"/>
      <c r="G3" s="50" t="s">
        <v>189</v>
      </c>
      <c r="H3" s="51">
        <f>'Notas a los Edos Financieros'!D3</f>
        <v>4</v>
      </c>
    </row>
    <row r="4" spans="1:10" x14ac:dyDescent="0.2">
      <c r="A4" s="53" t="s">
        <v>190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146</v>
      </c>
      <c r="B7" s="55" t="s">
        <v>485</v>
      </c>
      <c r="C7" s="55" t="s">
        <v>169</v>
      </c>
      <c r="D7" s="55" t="s">
        <v>486</v>
      </c>
      <c r="E7" s="55" t="s">
        <v>487</v>
      </c>
      <c r="F7" s="55" t="s">
        <v>168</v>
      </c>
      <c r="G7" s="55" t="s">
        <v>124</v>
      </c>
      <c r="H7" s="55" t="s">
        <v>171</v>
      </c>
      <c r="I7" s="55" t="s">
        <v>172</v>
      </c>
      <c r="J7" s="55" t="s">
        <v>173</v>
      </c>
    </row>
    <row r="8" spans="1:10" s="64" customFormat="1" x14ac:dyDescent="0.2">
      <c r="A8" s="63">
        <v>7000</v>
      </c>
      <c r="B8" s="64" t="s">
        <v>125</v>
      </c>
    </row>
    <row r="9" spans="1:10" x14ac:dyDescent="0.2">
      <c r="A9" s="52">
        <v>7110</v>
      </c>
      <c r="B9" s="52" t="s">
        <v>124</v>
      </c>
      <c r="C9" s="57">
        <v>0</v>
      </c>
      <c r="D9" s="57">
        <v>0</v>
      </c>
      <c r="E9" s="57">
        <v>0</v>
      </c>
      <c r="F9" s="57">
        <v>0</v>
      </c>
    </row>
    <row r="10" spans="1:10" x14ac:dyDescent="0.2">
      <c r="A10" s="52">
        <v>7120</v>
      </c>
      <c r="B10" s="52" t="s">
        <v>123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122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121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120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119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118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117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2">
        <v>7230</v>
      </c>
      <c r="B17" s="52" t="s">
        <v>116</v>
      </c>
      <c r="C17" s="57">
        <v>0</v>
      </c>
      <c r="D17" s="57">
        <v>0</v>
      </c>
      <c r="E17" s="57">
        <v>0</v>
      </c>
      <c r="F17" s="57">
        <v>0</v>
      </c>
    </row>
    <row r="18" spans="1:6" x14ac:dyDescent="0.2">
      <c r="A18" s="52">
        <v>7240</v>
      </c>
      <c r="B18" s="52" t="s">
        <v>115</v>
      </c>
      <c r="C18" s="57">
        <v>0</v>
      </c>
      <c r="D18" s="57">
        <v>0</v>
      </c>
      <c r="E18" s="57">
        <v>0</v>
      </c>
      <c r="F18" s="57">
        <v>0</v>
      </c>
    </row>
    <row r="19" spans="1:6" x14ac:dyDescent="0.2">
      <c r="A19" s="52">
        <v>7250</v>
      </c>
      <c r="B19" s="52" t="s">
        <v>114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52">
        <v>7260</v>
      </c>
      <c r="B20" s="52" t="s">
        <v>113</v>
      </c>
      <c r="C20" s="57">
        <v>0</v>
      </c>
      <c r="D20" s="57">
        <v>0</v>
      </c>
      <c r="E20" s="57">
        <v>0</v>
      </c>
      <c r="F20" s="57">
        <v>0</v>
      </c>
    </row>
    <row r="21" spans="1:6" x14ac:dyDescent="0.2">
      <c r="A21" s="52">
        <v>7310</v>
      </c>
      <c r="B21" s="52" t="s">
        <v>112</v>
      </c>
      <c r="C21" s="57">
        <v>0</v>
      </c>
      <c r="D21" s="57">
        <v>0</v>
      </c>
      <c r="E21" s="57">
        <v>0</v>
      </c>
      <c r="F21" s="57">
        <v>0</v>
      </c>
    </row>
    <row r="22" spans="1:6" x14ac:dyDescent="0.2">
      <c r="A22" s="52">
        <v>7320</v>
      </c>
      <c r="B22" s="52" t="s">
        <v>111</v>
      </c>
      <c r="C22" s="57">
        <v>0</v>
      </c>
      <c r="D22" s="57">
        <v>0</v>
      </c>
      <c r="E22" s="57">
        <v>0</v>
      </c>
      <c r="F22" s="57">
        <v>0</v>
      </c>
    </row>
    <row r="23" spans="1:6" x14ac:dyDescent="0.2">
      <c r="A23" s="52">
        <v>7330</v>
      </c>
      <c r="B23" s="52" t="s">
        <v>110</v>
      </c>
      <c r="C23" s="57">
        <v>0</v>
      </c>
      <c r="D23" s="57">
        <v>0</v>
      </c>
      <c r="E23" s="57">
        <v>0</v>
      </c>
      <c r="F23" s="57">
        <v>0</v>
      </c>
    </row>
    <row r="24" spans="1:6" x14ac:dyDescent="0.2">
      <c r="A24" s="52">
        <v>7340</v>
      </c>
      <c r="B24" s="52" t="s">
        <v>109</v>
      </c>
      <c r="C24" s="57">
        <v>0</v>
      </c>
      <c r="D24" s="57">
        <v>0</v>
      </c>
      <c r="E24" s="57">
        <v>0</v>
      </c>
      <c r="F24" s="57">
        <v>0</v>
      </c>
    </row>
    <row r="25" spans="1:6" x14ac:dyDescent="0.2">
      <c r="A25" s="52">
        <v>7350</v>
      </c>
      <c r="B25" s="52" t="s">
        <v>108</v>
      </c>
      <c r="C25" s="57">
        <v>0</v>
      </c>
      <c r="D25" s="57">
        <v>0</v>
      </c>
      <c r="E25" s="57">
        <v>0</v>
      </c>
      <c r="F25" s="57">
        <v>0</v>
      </c>
    </row>
    <row r="26" spans="1:6" x14ac:dyDescent="0.2">
      <c r="A26" s="52">
        <v>7360</v>
      </c>
      <c r="B26" s="52" t="s">
        <v>107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2">
        <v>7410</v>
      </c>
      <c r="B27" s="52" t="s">
        <v>106</v>
      </c>
      <c r="C27" s="57">
        <v>0</v>
      </c>
      <c r="D27" s="57">
        <v>0</v>
      </c>
      <c r="E27" s="57">
        <v>0</v>
      </c>
      <c r="F27" s="57">
        <v>0</v>
      </c>
    </row>
    <row r="28" spans="1:6" x14ac:dyDescent="0.2">
      <c r="A28" s="52">
        <v>7420</v>
      </c>
      <c r="B28" s="52" t="s">
        <v>105</v>
      </c>
      <c r="C28" s="57">
        <v>0</v>
      </c>
      <c r="D28" s="57">
        <v>0</v>
      </c>
      <c r="E28" s="57">
        <v>0</v>
      </c>
      <c r="F28" s="57">
        <v>0</v>
      </c>
    </row>
    <row r="29" spans="1:6" x14ac:dyDescent="0.2">
      <c r="A29" s="52">
        <v>7510</v>
      </c>
      <c r="B29" s="52" t="s">
        <v>104</v>
      </c>
      <c r="C29" s="57">
        <v>0</v>
      </c>
      <c r="D29" s="57">
        <v>0</v>
      </c>
      <c r="E29" s="57">
        <v>0</v>
      </c>
      <c r="F29" s="57">
        <v>0</v>
      </c>
    </row>
    <row r="30" spans="1:6" x14ac:dyDescent="0.2">
      <c r="A30" s="52">
        <v>7520</v>
      </c>
      <c r="B30" s="52" t="s">
        <v>103</v>
      </c>
      <c r="C30" s="57">
        <v>0</v>
      </c>
      <c r="D30" s="57">
        <v>0</v>
      </c>
      <c r="E30" s="57">
        <v>0</v>
      </c>
      <c r="F30" s="57">
        <v>0</v>
      </c>
    </row>
    <row r="31" spans="1:6" x14ac:dyDescent="0.2">
      <c r="A31" s="52">
        <v>7610</v>
      </c>
      <c r="B31" s="52" t="s">
        <v>102</v>
      </c>
      <c r="C31" s="57">
        <v>0</v>
      </c>
      <c r="D31" s="57">
        <v>0</v>
      </c>
      <c r="E31" s="57">
        <v>0</v>
      </c>
      <c r="F31" s="57">
        <v>0</v>
      </c>
    </row>
    <row r="32" spans="1:6" x14ac:dyDescent="0.2">
      <c r="A32" s="52">
        <v>7620</v>
      </c>
      <c r="B32" s="52" t="s">
        <v>101</v>
      </c>
      <c r="C32" s="57">
        <v>0</v>
      </c>
      <c r="D32" s="57">
        <v>0</v>
      </c>
      <c r="E32" s="57">
        <v>0</v>
      </c>
      <c r="F32" s="57">
        <v>0</v>
      </c>
    </row>
    <row r="33" spans="1:6" x14ac:dyDescent="0.2">
      <c r="A33" s="52">
        <v>7630</v>
      </c>
      <c r="B33" s="52" t="s">
        <v>100</v>
      </c>
      <c r="C33" s="57">
        <v>0</v>
      </c>
      <c r="D33" s="57">
        <v>0</v>
      </c>
      <c r="E33" s="57">
        <v>0</v>
      </c>
      <c r="F33" s="57">
        <v>0</v>
      </c>
    </row>
    <row r="34" spans="1:6" x14ac:dyDescent="0.2">
      <c r="A34" s="52">
        <v>7640</v>
      </c>
      <c r="B34" s="52" t="s">
        <v>99</v>
      </c>
      <c r="C34" s="57">
        <v>0</v>
      </c>
      <c r="D34" s="57">
        <v>0</v>
      </c>
      <c r="E34" s="57">
        <v>0</v>
      </c>
      <c r="F34" s="57">
        <v>0</v>
      </c>
    </row>
    <row r="35" spans="1:6" s="64" customFormat="1" x14ac:dyDescent="0.2">
      <c r="A35" s="63">
        <v>8000</v>
      </c>
      <c r="B35" s="64" t="s">
        <v>97</v>
      </c>
    </row>
    <row r="36" spans="1:6" x14ac:dyDescent="0.2">
      <c r="A36" s="52">
        <v>8110</v>
      </c>
      <c r="B36" s="52" t="s">
        <v>96</v>
      </c>
      <c r="C36" s="160" t="s">
        <v>1453</v>
      </c>
      <c r="D36" s="160">
        <v>80583006</v>
      </c>
      <c r="E36" s="160" t="s">
        <v>1453</v>
      </c>
      <c r="F36" s="160">
        <v>80583006</v>
      </c>
    </row>
    <row r="37" spans="1:6" x14ac:dyDescent="0.2">
      <c r="A37" s="52">
        <v>8120</v>
      </c>
      <c r="B37" s="52" t="s">
        <v>95</v>
      </c>
      <c r="C37" s="160" t="s">
        <v>1453</v>
      </c>
      <c r="D37" s="160">
        <v>141159971.61000001</v>
      </c>
      <c r="E37" s="160">
        <v>141969241.44</v>
      </c>
      <c r="F37" s="160">
        <v>809269.83</v>
      </c>
    </row>
    <row r="38" spans="1:6" x14ac:dyDescent="0.2">
      <c r="A38" s="52">
        <v>8130</v>
      </c>
      <c r="B38" s="52" t="s">
        <v>94</v>
      </c>
      <c r="C38" s="160" t="s">
        <v>1453</v>
      </c>
      <c r="D38" s="160">
        <v>61386235.439999998</v>
      </c>
      <c r="E38" s="160">
        <v>62397526.759999998</v>
      </c>
      <c r="F38" s="160">
        <v>1011291.32</v>
      </c>
    </row>
    <row r="39" spans="1:6" x14ac:dyDescent="0.2">
      <c r="A39" s="52">
        <v>8140</v>
      </c>
      <c r="B39" s="52" t="s">
        <v>93</v>
      </c>
      <c r="C39" s="160" t="s">
        <v>1453</v>
      </c>
      <c r="D39" s="160">
        <v>78747244.849999994</v>
      </c>
      <c r="E39" s="160">
        <v>78762444.849999994</v>
      </c>
      <c r="F39" s="160">
        <v>15200</v>
      </c>
    </row>
    <row r="40" spans="1:6" x14ac:dyDescent="0.2">
      <c r="A40" s="52">
        <v>8150</v>
      </c>
      <c r="B40" s="52" t="s">
        <v>92</v>
      </c>
      <c r="C40" s="160" t="s">
        <v>1453</v>
      </c>
      <c r="D40" s="160" t="s">
        <v>1453</v>
      </c>
      <c r="E40" s="160">
        <v>78747244.849999994</v>
      </c>
      <c r="F40" s="160">
        <v>78747244.849999994</v>
      </c>
    </row>
    <row r="41" spans="1:6" x14ac:dyDescent="0.2">
      <c r="A41" s="52">
        <v>8210</v>
      </c>
      <c r="B41" s="52" t="s">
        <v>91</v>
      </c>
      <c r="C41" s="160" t="s">
        <v>1453</v>
      </c>
      <c r="D41" s="160" t="s">
        <v>1453</v>
      </c>
      <c r="E41" s="160">
        <v>80583006</v>
      </c>
      <c r="F41" s="160">
        <v>80583006</v>
      </c>
    </row>
    <row r="42" spans="1:6" x14ac:dyDescent="0.2">
      <c r="A42" s="52">
        <v>8220</v>
      </c>
      <c r="B42" s="52" t="s">
        <v>90</v>
      </c>
      <c r="C42" s="160" t="s">
        <v>1453</v>
      </c>
      <c r="D42" s="160">
        <v>238203729.91999999</v>
      </c>
      <c r="E42" s="160">
        <v>236282596.13999999</v>
      </c>
      <c r="F42" s="160">
        <v>1921133.78</v>
      </c>
    </row>
    <row r="43" spans="1:6" x14ac:dyDescent="0.2">
      <c r="A43" s="52">
        <v>8230</v>
      </c>
      <c r="B43" s="52" t="s">
        <v>89</v>
      </c>
      <c r="C43" s="160" t="s">
        <v>1453</v>
      </c>
      <c r="D43" s="160">
        <v>158632015.19</v>
      </c>
      <c r="E43" s="160">
        <v>157620723.91999999</v>
      </c>
      <c r="F43" s="160">
        <v>-1011291.27</v>
      </c>
    </row>
    <row r="44" spans="1:6" x14ac:dyDescent="0.2">
      <c r="A44" s="52">
        <v>8240</v>
      </c>
      <c r="B44" s="52" t="s">
        <v>88</v>
      </c>
      <c r="C44" s="160" t="s">
        <v>1453</v>
      </c>
      <c r="D44" s="160">
        <v>77650580.950000003</v>
      </c>
      <c r="E44" s="160">
        <v>77650580.950000003</v>
      </c>
      <c r="F44" s="160">
        <v>0</v>
      </c>
    </row>
    <row r="45" spans="1:6" x14ac:dyDescent="0.2">
      <c r="A45" s="52">
        <v>8250</v>
      </c>
      <c r="B45" s="52" t="s">
        <v>87</v>
      </c>
      <c r="C45" s="160" t="s">
        <v>1453</v>
      </c>
      <c r="D45" s="160">
        <v>77650580.950000003</v>
      </c>
      <c r="E45" s="160">
        <v>77340672.760000005</v>
      </c>
      <c r="F45" s="160">
        <v>309908.19</v>
      </c>
    </row>
    <row r="46" spans="1:6" x14ac:dyDescent="0.2">
      <c r="A46" s="52">
        <v>8260</v>
      </c>
      <c r="B46" s="52" t="s">
        <v>86</v>
      </c>
      <c r="C46" s="160" t="s">
        <v>1453</v>
      </c>
      <c r="D46" s="160">
        <v>77340672.760000005</v>
      </c>
      <c r="E46" s="160">
        <v>77340672.760000005</v>
      </c>
      <c r="F46" s="160">
        <v>0</v>
      </c>
    </row>
    <row r="47" spans="1:6" x14ac:dyDescent="0.2">
      <c r="A47" s="52">
        <v>8270</v>
      </c>
      <c r="B47" s="52" t="s">
        <v>85</v>
      </c>
      <c r="C47" s="160" t="s">
        <v>1453</v>
      </c>
      <c r="D47" s="160">
        <v>77340672.760000005</v>
      </c>
      <c r="E47" s="160">
        <v>0</v>
      </c>
      <c r="F47" s="160">
        <v>77340672.760000005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9055118110236221" right="0.70866141732283472" top="0.94488188976377963" bottom="0.74803149606299213" header="0.31496062992125984" footer="0.31496062992125984"/>
  <pageSetup scale="58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9" t="s">
        <v>50</v>
      </c>
      <c r="C1" s="130"/>
      <c r="D1" s="130"/>
      <c r="E1" s="131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218" t="s">
        <v>34</v>
      </c>
      <c r="B5" s="218"/>
      <c r="C5" s="218"/>
      <c r="D5" s="218"/>
      <c r="E5" s="218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4" t="s">
        <v>125</v>
      </c>
      <c r="B9" s="8"/>
      <c r="C9" s="8"/>
      <c r="D9" s="8"/>
    </row>
    <row r="10" spans="1:8" s="6" customFormat="1" ht="26.1" customHeight="1" x14ac:dyDescent="0.2">
      <c r="A10" s="122" t="s">
        <v>595</v>
      </c>
      <c r="B10" s="219" t="s">
        <v>36</v>
      </c>
      <c r="C10" s="219"/>
      <c r="D10" s="219"/>
      <c r="E10" s="219"/>
    </row>
    <row r="11" spans="1:8" s="6" customFormat="1" ht="12.95" customHeight="1" x14ac:dyDescent="0.2">
      <c r="A11" s="123" t="s">
        <v>596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3" t="s">
        <v>597</v>
      </c>
      <c r="B12" s="219" t="s">
        <v>38</v>
      </c>
      <c r="C12" s="219"/>
      <c r="D12" s="219"/>
      <c r="E12" s="219"/>
    </row>
    <row r="13" spans="1:8" s="6" customFormat="1" ht="26.1" customHeight="1" x14ac:dyDescent="0.2">
      <c r="A13" s="123" t="s">
        <v>598</v>
      </c>
      <c r="B13" s="219" t="s">
        <v>39</v>
      </c>
      <c r="C13" s="219"/>
      <c r="D13" s="219"/>
      <c r="E13" s="219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2" t="s">
        <v>599</v>
      </c>
      <c r="B15" s="9" t="s">
        <v>40</v>
      </c>
    </row>
    <row r="16" spans="1:8" s="6" customFormat="1" ht="12.95" customHeight="1" x14ac:dyDescent="0.2">
      <c r="A16" s="123" t="s">
        <v>594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4" t="s">
        <v>97</v>
      </c>
    </row>
    <row r="19" spans="1:4" s="6" customFormat="1" ht="12.95" customHeight="1" x14ac:dyDescent="0.2">
      <c r="A19" s="124" t="s">
        <v>592</v>
      </c>
    </row>
    <row r="20" spans="1:4" s="6" customFormat="1" ht="12.95" customHeight="1" x14ac:dyDescent="0.2">
      <c r="A20" s="124" t="s">
        <v>593</v>
      </c>
    </row>
    <row r="21" spans="1:4" s="6" customFormat="1" x14ac:dyDescent="0.2">
      <c r="A21" s="8"/>
    </row>
    <row r="22" spans="1:4" s="6" customFormat="1" x14ac:dyDescent="0.2">
      <c r="A22" s="8" t="s">
        <v>517</v>
      </c>
      <c r="B22" s="8"/>
      <c r="C22" s="8"/>
      <c r="D22" s="8"/>
    </row>
    <row r="23" spans="1:4" s="6" customFormat="1" x14ac:dyDescent="0.2">
      <c r="A23" s="8" t="s">
        <v>518</v>
      </c>
      <c r="B23" s="8"/>
      <c r="C23" s="8"/>
      <c r="D23" s="8"/>
    </row>
    <row r="24" spans="1:4" s="6" customFormat="1" x14ac:dyDescent="0.2">
      <c r="A24" s="8" t="s">
        <v>519</v>
      </c>
      <c r="B24" s="8"/>
      <c r="C24" s="8"/>
      <c r="D24" s="8"/>
    </row>
    <row r="25" spans="1:4" s="6" customFormat="1" x14ac:dyDescent="0.2">
      <c r="A25" s="8" t="s">
        <v>520</v>
      </c>
      <c r="B25" s="8"/>
      <c r="C25" s="8"/>
      <c r="D25" s="8"/>
    </row>
    <row r="26" spans="1:4" s="6" customFormat="1" x14ac:dyDescent="0.2">
      <c r="A26" s="8" t="s">
        <v>521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2"/>
  <sheetViews>
    <sheetView topLeftCell="A37" zoomScaleNormal="100" workbookViewId="0">
      <selection activeCell="C263" sqref="C263"/>
    </sheetView>
  </sheetViews>
  <sheetFormatPr baseColWidth="10" defaultColWidth="9.140625" defaultRowHeight="11.25" x14ac:dyDescent="0.2"/>
  <cols>
    <col min="1" max="1" width="22.140625" style="43" customWidth="1"/>
    <col min="2" max="2" width="64.5703125" style="43" bestFit="1" customWidth="1"/>
    <col min="3" max="3" width="18" style="43" customWidth="1"/>
    <col min="4" max="4" width="19.140625" style="43" customWidth="1"/>
    <col min="5" max="5" width="28" style="43" customWidth="1"/>
    <col min="6" max="6" width="22.7109375" style="43" customWidth="1"/>
    <col min="7" max="7" width="16.7109375" style="43" customWidth="1"/>
    <col min="8" max="8" width="22.28515625" style="43" customWidth="1"/>
    <col min="9" max="16384" width="9.140625" style="43"/>
  </cols>
  <sheetData>
    <row r="1" spans="1:8" s="39" customFormat="1" x14ac:dyDescent="0.25">
      <c r="A1" s="197" t="str">
        <f>'Notas a los Edos Financieros'!A1</f>
        <v>INSTITUTO CULTURAL DE LEÓN</v>
      </c>
      <c r="B1" s="198"/>
      <c r="C1" s="198"/>
      <c r="D1" s="198"/>
      <c r="E1" s="198"/>
      <c r="F1" s="198"/>
      <c r="G1" s="37" t="s">
        <v>185</v>
      </c>
      <c r="H1" s="48">
        <f>'Notas a los Edos Financieros'!D1</f>
        <v>2020</v>
      </c>
    </row>
    <row r="2" spans="1:8" s="39" customFormat="1" x14ac:dyDescent="0.25">
      <c r="A2" s="197" t="s">
        <v>186</v>
      </c>
      <c r="B2" s="198"/>
      <c r="C2" s="198"/>
      <c r="D2" s="198"/>
      <c r="E2" s="198"/>
      <c r="F2" s="198"/>
      <c r="G2" s="37" t="s">
        <v>187</v>
      </c>
      <c r="H2" s="48" t="str">
        <f>'Notas a los Edos Financieros'!D2</f>
        <v>Trimestral</v>
      </c>
    </row>
    <row r="3" spans="1:8" s="39" customFormat="1" x14ac:dyDescent="0.25">
      <c r="A3" s="197" t="str">
        <f>'Notas a los Edos Financieros'!A3</f>
        <v>Correspondiente del 01 de Enero al 31 de Diciembre de 2020</v>
      </c>
      <c r="B3" s="198"/>
      <c r="C3" s="198"/>
      <c r="D3" s="198"/>
      <c r="E3" s="198"/>
      <c r="F3" s="198"/>
      <c r="G3" s="37" t="s">
        <v>189</v>
      </c>
      <c r="H3" s="48">
        <f>'Notas a los Edos Financieros'!D3</f>
        <v>4</v>
      </c>
    </row>
    <row r="4" spans="1:8" x14ac:dyDescent="0.2">
      <c r="A4" s="41" t="s">
        <v>190</v>
      </c>
      <c r="B4" s="42"/>
      <c r="C4" s="42"/>
      <c r="D4" s="42"/>
      <c r="E4" s="42"/>
      <c r="F4" s="42"/>
      <c r="G4" s="42"/>
      <c r="H4" s="42"/>
    </row>
    <row r="6" spans="1:8" x14ac:dyDescent="0.2">
      <c r="A6" s="42" t="s">
        <v>579</v>
      </c>
      <c r="B6" s="42"/>
      <c r="C6" s="42"/>
      <c r="D6" s="42"/>
      <c r="E6" s="42"/>
      <c r="F6" s="42"/>
      <c r="G6" s="42"/>
      <c r="H6" s="42"/>
    </row>
    <row r="7" spans="1:8" x14ac:dyDescent="0.2">
      <c r="A7" s="44" t="s">
        <v>146</v>
      </c>
      <c r="B7" s="44" t="s">
        <v>143</v>
      </c>
      <c r="C7" s="44" t="s">
        <v>144</v>
      </c>
      <c r="D7" s="44" t="s">
        <v>145</v>
      </c>
      <c r="E7" s="44"/>
      <c r="F7" s="44"/>
      <c r="G7" s="44"/>
      <c r="H7" s="44"/>
    </row>
    <row r="8" spans="1:8" x14ac:dyDescent="0.2">
      <c r="A8" s="45">
        <v>1114</v>
      </c>
      <c r="B8" s="43" t="s">
        <v>191</v>
      </c>
      <c r="C8" s="47">
        <v>0</v>
      </c>
    </row>
    <row r="9" spans="1:8" x14ac:dyDescent="0.2">
      <c r="A9" s="45">
        <v>1115</v>
      </c>
      <c r="B9" s="43" t="s">
        <v>192</v>
      </c>
      <c r="C9" s="47">
        <v>0</v>
      </c>
    </row>
    <row r="10" spans="1:8" x14ac:dyDescent="0.2">
      <c r="A10" s="45">
        <v>1121</v>
      </c>
      <c r="B10" s="43" t="s">
        <v>193</v>
      </c>
      <c r="C10" s="47">
        <v>0</v>
      </c>
    </row>
    <row r="11" spans="1:8" x14ac:dyDescent="0.2">
      <c r="A11" s="45">
        <v>1211</v>
      </c>
      <c r="B11" s="43" t="s">
        <v>194</v>
      </c>
      <c r="C11" s="47">
        <v>0</v>
      </c>
    </row>
    <row r="13" spans="1:8" x14ac:dyDescent="0.2">
      <c r="A13" s="42" t="s">
        <v>580</v>
      </c>
      <c r="B13" s="42"/>
      <c r="C13" s="42"/>
      <c r="D13" s="42"/>
      <c r="E13" s="42"/>
      <c r="F13" s="42"/>
      <c r="G13" s="42"/>
      <c r="H13" s="42"/>
    </row>
    <row r="14" spans="1:8" x14ac:dyDescent="0.2">
      <c r="A14" s="44" t="s">
        <v>146</v>
      </c>
      <c r="B14" s="44" t="s">
        <v>143</v>
      </c>
      <c r="C14" s="44" t="s">
        <v>144</v>
      </c>
      <c r="D14" s="44">
        <v>2019</v>
      </c>
      <c r="E14" s="44">
        <f>D14-1</f>
        <v>2018</v>
      </c>
      <c r="F14" s="44">
        <f>E14-1</f>
        <v>2017</v>
      </c>
      <c r="G14" s="44">
        <f>F14-1</f>
        <v>2016</v>
      </c>
      <c r="H14" s="44" t="s">
        <v>176</v>
      </c>
    </row>
    <row r="15" spans="1:8" x14ac:dyDescent="0.2">
      <c r="A15" s="45">
        <v>1122</v>
      </c>
      <c r="B15" s="43" t="s">
        <v>195</v>
      </c>
      <c r="C15" s="138">
        <f>SUM(C16:C28)</f>
        <v>115979.37</v>
      </c>
      <c r="D15" s="138">
        <f t="shared" ref="D15:G15" si="0">SUM(D16:D28)</f>
        <v>148798.54</v>
      </c>
      <c r="E15" s="138">
        <f t="shared" si="0"/>
        <v>109450.04000000001</v>
      </c>
      <c r="F15" s="138">
        <f t="shared" si="0"/>
        <v>170631.13</v>
      </c>
      <c r="G15" s="138">
        <f t="shared" si="0"/>
        <v>394600.81000000006</v>
      </c>
    </row>
    <row r="16" spans="1:8" x14ac:dyDescent="0.2">
      <c r="A16" s="133" t="s">
        <v>615</v>
      </c>
      <c r="B16" s="133" t="s">
        <v>616</v>
      </c>
      <c r="C16" s="47">
        <v>10028.200000000001</v>
      </c>
      <c r="D16" s="47">
        <v>20352.2</v>
      </c>
      <c r="E16" s="134">
        <v>10028.200000000001</v>
      </c>
      <c r="F16" s="134">
        <v>18070.439999999999</v>
      </c>
      <c r="G16" s="134">
        <v>18070.439999999999</v>
      </c>
      <c r="H16" s="43" t="s">
        <v>617</v>
      </c>
    </row>
    <row r="17" spans="1:8" x14ac:dyDescent="0.2">
      <c r="A17" s="133" t="s">
        <v>618</v>
      </c>
      <c r="B17" s="133" t="s">
        <v>619</v>
      </c>
      <c r="C17" s="47">
        <v>0</v>
      </c>
      <c r="D17" s="47">
        <v>0</v>
      </c>
      <c r="E17" s="47">
        <v>0</v>
      </c>
      <c r="F17" s="134">
        <v>58534.32</v>
      </c>
      <c r="G17" s="47">
        <v>0</v>
      </c>
    </row>
    <row r="18" spans="1:8" x14ac:dyDescent="0.2">
      <c r="A18" s="133" t="s">
        <v>620</v>
      </c>
      <c r="B18" s="133" t="s">
        <v>621</v>
      </c>
      <c r="C18" s="47">
        <v>7192</v>
      </c>
      <c r="D18" s="47">
        <v>0</v>
      </c>
      <c r="E18" s="47">
        <v>0</v>
      </c>
      <c r="F18" s="134">
        <v>0</v>
      </c>
      <c r="G18" s="47">
        <v>0</v>
      </c>
      <c r="H18" s="43" t="s">
        <v>617</v>
      </c>
    </row>
    <row r="19" spans="1:8" x14ac:dyDescent="0.2">
      <c r="A19" s="135" t="s">
        <v>622</v>
      </c>
      <c r="B19" s="135" t="s">
        <v>623</v>
      </c>
      <c r="C19" s="47">
        <v>10440</v>
      </c>
      <c r="D19" s="47">
        <v>0</v>
      </c>
      <c r="E19" s="47">
        <v>0</v>
      </c>
      <c r="F19" s="134">
        <v>0</v>
      </c>
      <c r="G19" s="47">
        <v>0</v>
      </c>
      <c r="H19" s="43" t="s">
        <v>617</v>
      </c>
    </row>
    <row r="20" spans="1:8" x14ac:dyDescent="0.2">
      <c r="A20" s="135" t="s">
        <v>624</v>
      </c>
      <c r="B20" s="135" t="s">
        <v>625</v>
      </c>
      <c r="C20" s="47">
        <v>0</v>
      </c>
      <c r="D20" s="47">
        <v>0</v>
      </c>
      <c r="E20" s="134">
        <v>0</v>
      </c>
      <c r="F20" s="134">
        <v>0</v>
      </c>
      <c r="G20" s="134">
        <v>271136</v>
      </c>
    </row>
    <row r="21" spans="1:8" x14ac:dyDescent="0.2">
      <c r="A21" s="135" t="s">
        <v>626</v>
      </c>
      <c r="B21" s="135" t="s">
        <v>627</v>
      </c>
      <c r="C21" s="47">
        <v>0</v>
      </c>
      <c r="D21" s="47">
        <v>0</v>
      </c>
      <c r="E21" s="47">
        <v>0</v>
      </c>
      <c r="F21" s="134">
        <v>5707.2</v>
      </c>
      <c r="G21" s="134">
        <v>5707.2</v>
      </c>
    </row>
    <row r="22" spans="1:8" ht="22.5" x14ac:dyDescent="0.2">
      <c r="A22" s="135" t="s">
        <v>628</v>
      </c>
      <c r="B22" s="135" t="s">
        <v>629</v>
      </c>
      <c r="C22" s="47">
        <v>36519.160000000003</v>
      </c>
      <c r="D22" s="47">
        <v>36519.160000000003</v>
      </c>
      <c r="E22" s="134">
        <v>36519.160000000003</v>
      </c>
      <c r="F22" s="47">
        <v>36519.160000000003</v>
      </c>
      <c r="G22" s="47">
        <v>36519.160000000003</v>
      </c>
      <c r="H22" s="136" t="s">
        <v>630</v>
      </c>
    </row>
    <row r="23" spans="1:8" x14ac:dyDescent="0.2">
      <c r="A23" s="135" t="s">
        <v>631</v>
      </c>
      <c r="B23" s="135" t="s">
        <v>632</v>
      </c>
      <c r="C23" s="47">
        <v>0</v>
      </c>
      <c r="D23" s="47">
        <v>11435.76</v>
      </c>
      <c r="E23" s="134">
        <v>11102.67</v>
      </c>
      <c r="F23" s="134">
        <v>0</v>
      </c>
      <c r="G23" s="134">
        <v>11368</v>
      </c>
    </row>
    <row r="24" spans="1:8" x14ac:dyDescent="0.2">
      <c r="A24" s="135" t="s">
        <v>633</v>
      </c>
      <c r="B24" s="135" t="s">
        <v>634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8" ht="22.5" x14ac:dyDescent="0.2">
      <c r="A25" s="135" t="s">
        <v>635</v>
      </c>
      <c r="B25" s="135" t="s">
        <v>636</v>
      </c>
      <c r="C25" s="47">
        <v>51800.01</v>
      </c>
      <c r="D25" s="47">
        <v>51800.01</v>
      </c>
      <c r="E25" s="134">
        <v>51800.01</v>
      </c>
      <c r="F25" s="134">
        <v>51800.01</v>
      </c>
      <c r="G25" s="134">
        <v>51800.01</v>
      </c>
      <c r="H25" s="136" t="s">
        <v>630</v>
      </c>
    </row>
    <row r="26" spans="1:8" x14ac:dyDescent="0.2">
      <c r="A26" s="135" t="s">
        <v>637</v>
      </c>
      <c r="B26" s="135" t="s">
        <v>638</v>
      </c>
      <c r="C26" s="47">
        <v>0</v>
      </c>
      <c r="D26" s="137">
        <v>28691.41</v>
      </c>
      <c r="E26" s="47">
        <v>0</v>
      </c>
      <c r="F26" s="47">
        <v>0</v>
      </c>
      <c r="G26" s="47">
        <v>0</v>
      </c>
    </row>
    <row r="27" spans="1:8" x14ac:dyDescent="0.2">
      <c r="A27" s="135" t="s">
        <v>639</v>
      </c>
      <c r="B27" s="135" t="s">
        <v>640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8" x14ac:dyDescent="0.2">
      <c r="A28" s="135" t="s">
        <v>641</v>
      </c>
      <c r="B28" s="135" t="s">
        <v>642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8" x14ac:dyDescent="0.2">
      <c r="A29" s="45">
        <v>1124</v>
      </c>
      <c r="B29" s="43" t="s">
        <v>196</v>
      </c>
      <c r="C29" s="138">
        <f>+C30+C31</f>
        <v>3861726.08</v>
      </c>
      <c r="D29" s="138">
        <f t="shared" ref="D29:G29" si="1">+D30+D31</f>
        <v>4053002.8800000004</v>
      </c>
      <c r="E29" s="138">
        <f t="shared" si="1"/>
        <v>4735978.8600000003</v>
      </c>
      <c r="F29" s="138">
        <f t="shared" si="1"/>
        <v>4113324.21</v>
      </c>
      <c r="G29" s="138">
        <f t="shared" si="1"/>
        <v>3399037.32</v>
      </c>
    </row>
    <row r="30" spans="1:8" x14ac:dyDescent="0.2">
      <c r="A30" s="133" t="s">
        <v>643</v>
      </c>
      <c r="B30" s="133" t="s">
        <v>644</v>
      </c>
      <c r="C30" s="134">
        <v>3813527.67</v>
      </c>
      <c r="D30" s="137">
        <v>3960309.95</v>
      </c>
      <c r="E30" s="134">
        <v>4550194.13</v>
      </c>
      <c r="F30" s="134">
        <v>3988429.12</v>
      </c>
      <c r="G30" s="134">
        <v>3249509.27</v>
      </c>
      <c r="H30" s="43" t="s">
        <v>645</v>
      </c>
    </row>
    <row r="31" spans="1:8" x14ac:dyDescent="0.2">
      <c r="A31" s="133" t="s">
        <v>646</v>
      </c>
      <c r="B31" s="133" t="s">
        <v>647</v>
      </c>
      <c r="C31" s="134">
        <v>48198.41</v>
      </c>
      <c r="D31" s="137">
        <v>92692.93</v>
      </c>
      <c r="E31" s="134">
        <v>185784.73</v>
      </c>
      <c r="F31" s="134">
        <v>124895.09</v>
      </c>
      <c r="G31" s="134">
        <v>149528.04999999999</v>
      </c>
      <c r="H31" s="43" t="s">
        <v>645</v>
      </c>
    </row>
    <row r="32" spans="1:8" x14ac:dyDescent="0.2">
      <c r="A32" s="45"/>
      <c r="C32" s="47"/>
      <c r="D32" s="47"/>
      <c r="E32" s="47"/>
      <c r="F32" s="47"/>
      <c r="G32" s="47"/>
    </row>
    <row r="33" spans="1:8" x14ac:dyDescent="0.2">
      <c r="A33" s="45"/>
      <c r="C33" s="47"/>
      <c r="D33" s="47"/>
      <c r="E33" s="47"/>
      <c r="F33" s="47"/>
      <c r="G33" s="47"/>
    </row>
    <row r="35" spans="1:8" x14ac:dyDescent="0.2">
      <c r="A35" s="42" t="s">
        <v>581</v>
      </c>
      <c r="B35" s="42"/>
      <c r="C35" s="42"/>
      <c r="D35" s="42"/>
      <c r="E35" s="42"/>
      <c r="F35" s="42"/>
      <c r="G35" s="42"/>
      <c r="H35" s="42"/>
    </row>
    <row r="36" spans="1:8" x14ac:dyDescent="0.2">
      <c r="A36" s="44" t="s">
        <v>146</v>
      </c>
      <c r="B36" s="44" t="s">
        <v>143</v>
      </c>
      <c r="C36" s="44" t="s">
        <v>144</v>
      </c>
      <c r="D36" s="44" t="s">
        <v>197</v>
      </c>
      <c r="E36" s="44" t="s">
        <v>198</v>
      </c>
      <c r="F36" s="44" t="s">
        <v>199</v>
      </c>
      <c r="G36" s="44" t="s">
        <v>200</v>
      </c>
      <c r="H36" s="44" t="s">
        <v>201</v>
      </c>
    </row>
    <row r="37" spans="1:8" x14ac:dyDescent="0.2">
      <c r="A37" s="45">
        <v>1123</v>
      </c>
      <c r="B37" s="43" t="s">
        <v>202</v>
      </c>
      <c r="C37" s="138">
        <f>SUM(C38:C103)</f>
        <v>135280.17000000001</v>
      </c>
      <c r="D37" s="138">
        <f>SUM(D38:D103)</f>
        <v>135280.17000000001</v>
      </c>
      <c r="E37" s="138">
        <v>0</v>
      </c>
      <c r="F37" s="138">
        <v>0</v>
      </c>
      <c r="G37" s="138">
        <v>0</v>
      </c>
    </row>
    <row r="38" spans="1:8" x14ac:dyDescent="0.2">
      <c r="A38" s="139" t="s">
        <v>648</v>
      </c>
      <c r="B38" s="43" t="s">
        <v>649</v>
      </c>
      <c r="C38" s="141">
        <v>5305.63</v>
      </c>
      <c r="D38" s="141">
        <v>5305.63</v>
      </c>
      <c r="E38" s="47"/>
      <c r="F38" s="47"/>
      <c r="G38" s="47"/>
      <c r="H38" s="142" t="s">
        <v>782</v>
      </c>
    </row>
    <row r="39" spans="1:8" x14ac:dyDescent="0.2">
      <c r="A39" s="139" t="s">
        <v>1460</v>
      </c>
      <c r="B39" s="43" t="s">
        <v>1461</v>
      </c>
      <c r="C39" s="141">
        <v>1419</v>
      </c>
      <c r="D39" s="141">
        <v>1419</v>
      </c>
      <c r="E39" s="47"/>
      <c r="F39" s="47"/>
      <c r="G39" s="47"/>
      <c r="H39" s="142" t="s">
        <v>783</v>
      </c>
    </row>
    <row r="40" spans="1:8" x14ac:dyDescent="0.2">
      <c r="A40" s="139" t="s">
        <v>650</v>
      </c>
      <c r="B40" s="43" t="s">
        <v>651</v>
      </c>
      <c r="C40" s="141">
        <v>4332.82</v>
      </c>
      <c r="D40" s="141">
        <v>4332.82</v>
      </c>
      <c r="E40" s="47"/>
      <c r="F40" s="47"/>
      <c r="G40" s="47"/>
      <c r="H40" s="142" t="s">
        <v>783</v>
      </c>
    </row>
    <row r="41" spans="1:8" x14ac:dyDescent="0.2">
      <c r="A41" s="139" t="s">
        <v>652</v>
      </c>
      <c r="B41" s="43" t="s">
        <v>653</v>
      </c>
      <c r="C41" s="141">
        <v>6191.79</v>
      </c>
      <c r="D41" s="141">
        <v>6191.79</v>
      </c>
      <c r="E41" s="47"/>
      <c r="F41" s="47"/>
      <c r="G41" s="47"/>
      <c r="H41" s="142" t="s">
        <v>783</v>
      </c>
    </row>
    <row r="42" spans="1:8" x14ac:dyDescent="0.2">
      <c r="A42" s="139" t="s">
        <v>654</v>
      </c>
      <c r="B42" s="43" t="s">
        <v>655</v>
      </c>
      <c r="C42" s="141">
        <v>2100</v>
      </c>
      <c r="D42" s="141">
        <v>2100</v>
      </c>
      <c r="E42" s="47"/>
      <c r="F42" s="47"/>
      <c r="G42" s="47"/>
      <c r="H42" s="142" t="s">
        <v>783</v>
      </c>
    </row>
    <row r="43" spans="1:8" x14ac:dyDescent="0.2">
      <c r="A43" s="139" t="s">
        <v>656</v>
      </c>
      <c r="B43" s="43" t="s">
        <v>657</v>
      </c>
      <c r="C43" s="141">
        <v>292.19</v>
      </c>
      <c r="D43" s="141">
        <v>292.19</v>
      </c>
      <c r="E43" s="47"/>
      <c r="F43" s="47"/>
      <c r="G43" s="47"/>
      <c r="H43" s="142" t="s">
        <v>783</v>
      </c>
    </row>
    <row r="44" spans="1:8" x14ac:dyDescent="0.2">
      <c r="A44" s="139" t="s">
        <v>658</v>
      </c>
      <c r="B44" s="43" t="s">
        <v>659</v>
      </c>
      <c r="C44" s="141">
        <v>11984.9</v>
      </c>
      <c r="D44" s="141">
        <v>11984.9</v>
      </c>
      <c r="E44" s="47"/>
      <c r="F44" s="47"/>
      <c r="G44" s="47"/>
      <c r="H44" s="142" t="s">
        <v>783</v>
      </c>
    </row>
    <row r="45" spans="1:8" x14ac:dyDescent="0.2">
      <c r="A45" s="139" t="s">
        <v>660</v>
      </c>
      <c r="B45" s="43" t="s">
        <v>661</v>
      </c>
      <c r="C45" s="141">
        <v>8029.82</v>
      </c>
      <c r="D45" s="141">
        <v>8029.82</v>
      </c>
      <c r="E45" s="47"/>
      <c r="F45" s="47"/>
      <c r="G45" s="47"/>
      <c r="H45" s="142" t="s">
        <v>783</v>
      </c>
    </row>
    <row r="46" spans="1:8" x14ac:dyDescent="0.2">
      <c r="A46" s="139" t="s">
        <v>662</v>
      </c>
      <c r="B46" s="43" t="s">
        <v>663</v>
      </c>
      <c r="C46" s="141">
        <v>34.369999999999997</v>
      </c>
      <c r="D46" s="141">
        <v>34.369999999999997</v>
      </c>
      <c r="E46" s="47"/>
      <c r="F46" s="47"/>
      <c r="G46" s="47"/>
      <c r="H46" s="142" t="s">
        <v>783</v>
      </c>
    </row>
    <row r="47" spans="1:8" x14ac:dyDescent="0.2">
      <c r="A47" s="139" t="s">
        <v>664</v>
      </c>
      <c r="B47" s="43" t="s">
        <v>665</v>
      </c>
      <c r="C47" s="141">
        <v>46.11</v>
      </c>
      <c r="D47" s="141">
        <v>46.11</v>
      </c>
      <c r="E47" s="47"/>
      <c r="F47" s="47"/>
      <c r="G47" s="47"/>
      <c r="H47" s="142" t="s">
        <v>783</v>
      </c>
    </row>
    <row r="48" spans="1:8" x14ac:dyDescent="0.2">
      <c r="A48" s="139" t="s">
        <v>667</v>
      </c>
      <c r="B48" s="43" t="s">
        <v>668</v>
      </c>
      <c r="C48" s="141">
        <v>100</v>
      </c>
      <c r="D48" s="141">
        <v>100</v>
      </c>
      <c r="E48" s="47"/>
      <c r="F48" s="47"/>
      <c r="G48" s="47"/>
      <c r="H48" s="142" t="s">
        <v>783</v>
      </c>
    </row>
    <row r="49" spans="1:8" x14ac:dyDescent="0.2">
      <c r="A49" s="139" t="s">
        <v>670</v>
      </c>
      <c r="B49" s="43" t="s">
        <v>671</v>
      </c>
      <c r="C49" s="141">
        <v>4175.92</v>
      </c>
      <c r="D49" s="141">
        <v>4175.92</v>
      </c>
      <c r="E49" s="47"/>
      <c r="F49" s="47"/>
      <c r="G49" s="47"/>
      <c r="H49" s="142" t="s">
        <v>783</v>
      </c>
    </row>
    <row r="50" spans="1:8" ht="22.5" x14ac:dyDescent="0.2">
      <c r="A50" s="139" t="s">
        <v>672</v>
      </c>
      <c r="B50" s="43" t="s">
        <v>673</v>
      </c>
      <c r="C50" s="141">
        <v>2500</v>
      </c>
      <c r="D50" s="141">
        <v>2500</v>
      </c>
      <c r="E50" s="47"/>
      <c r="F50" s="47"/>
      <c r="G50" s="47"/>
      <c r="H50" s="142" t="s">
        <v>784</v>
      </c>
    </row>
    <row r="51" spans="1:8" ht="22.5" x14ac:dyDescent="0.2">
      <c r="A51" s="139" t="s">
        <v>674</v>
      </c>
      <c r="B51" s="43" t="s">
        <v>675</v>
      </c>
      <c r="C51" s="141">
        <v>2642.73</v>
      </c>
      <c r="D51" s="141">
        <v>2642.73</v>
      </c>
      <c r="E51" s="47"/>
      <c r="F51" s="47"/>
      <c r="G51" s="47"/>
      <c r="H51" s="142" t="s">
        <v>784</v>
      </c>
    </row>
    <row r="52" spans="1:8" ht="22.5" x14ac:dyDescent="0.2">
      <c r="A52" s="139" t="s">
        <v>676</v>
      </c>
      <c r="B52" s="43" t="s">
        <v>677</v>
      </c>
      <c r="C52" s="141">
        <v>2776.3</v>
      </c>
      <c r="D52" s="141">
        <v>2776.3</v>
      </c>
      <c r="E52" s="47"/>
      <c r="F52" s="47"/>
      <c r="G52" s="47"/>
      <c r="H52" s="142" t="s">
        <v>784</v>
      </c>
    </row>
    <row r="53" spans="1:8" ht="22.5" x14ac:dyDescent="0.2">
      <c r="A53" s="139" t="s">
        <v>679</v>
      </c>
      <c r="B53" s="43" t="s">
        <v>680</v>
      </c>
      <c r="C53" s="141">
        <v>16322.42</v>
      </c>
      <c r="D53" s="141">
        <v>16322.42</v>
      </c>
      <c r="E53" s="47"/>
      <c r="F53" s="47"/>
      <c r="G53" s="47"/>
      <c r="H53" s="142" t="s">
        <v>784</v>
      </c>
    </row>
    <row r="54" spans="1:8" ht="22.5" x14ac:dyDescent="0.2">
      <c r="A54" s="139" t="s">
        <v>681</v>
      </c>
      <c r="B54" s="43" t="s">
        <v>682</v>
      </c>
      <c r="C54" s="141">
        <v>250</v>
      </c>
      <c r="D54" s="141">
        <v>250</v>
      </c>
      <c r="E54" s="47"/>
      <c r="F54" s="47"/>
      <c r="G54" s="47"/>
      <c r="H54" s="142" t="s">
        <v>784</v>
      </c>
    </row>
    <row r="55" spans="1:8" ht="22.5" x14ac:dyDescent="0.2">
      <c r="A55" s="139" t="s">
        <v>683</v>
      </c>
      <c r="B55" s="43" t="s">
        <v>684</v>
      </c>
      <c r="C55" s="141">
        <v>250.01</v>
      </c>
      <c r="D55" s="141">
        <v>250.01</v>
      </c>
      <c r="E55" s="47"/>
      <c r="F55" s="47"/>
      <c r="G55" s="47"/>
      <c r="H55" s="142" t="s">
        <v>784</v>
      </c>
    </row>
    <row r="56" spans="1:8" ht="22.5" x14ac:dyDescent="0.2">
      <c r="A56" s="139" t="s">
        <v>686</v>
      </c>
      <c r="B56" s="43" t="s">
        <v>687</v>
      </c>
      <c r="C56" s="141">
        <v>43</v>
      </c>
      <c r="D56" s="141">
        <v>43</v>
      </c>
      <c r="E56" s="47"/>
      <c r="F56" s="47"/>
      <c r="G56" s="47"/>
      <c r="H56" s="142" t="s">
        <v>784</v>
      </c>
    </row>
    <row r="57" spans="1:8" ht="22.5" x14ac:dyDescent="0.2">
      <c r="A57" s="139" t="s">
        <v>688</v>
      </c>
      <c r="B57" s="43" t="s">
        <v>689</v>
      </c>
      <c r="C57" s="141">
        <v>7926</v>
      </c>
      <c r="D57" s="141">
        <v>7926</v>
      </c>
      <c r="E57" s="47"/>
      <c r="F57" s="47"/>
      <c r="G57" s="47"/>
      <c r="H57" s="142" t="s">
        <v>784</v>
      </c>
    </row>
    <row r="58" spans="1:8" ht="22.5" x14ac:dyDescent="0.2">
      <c r="A58" s="139" t="s">
        <v>691</v>
      </c>
      <c r="B58" s="43" t="s">
        <v>692</v>
      </c>
      <c r="C58" s="141">
        <v>418.26</v>
      </c>
      <c r="D58" s="141">
        <v>418.26</v>
      </c>
      <c r="E58" s="47"/>
      <c r="F58" s="47"/>
      <c r="G58" s="47"/>
      <c r="H58" s="142" t="s">
        <v>784</v>
      </c>
    </row>
    <row r="59" spans="1:8" ht="22.5" x14ac:dyDescent="0.2">
      <c r="A59" s="139" t="s">
        <v>693</v>
      </c>
      <c r="B59" s="43" t="s">
        <v>694</v>
      </c>
      <c r="C59" s="141">
        <v>1049.04</v>
      </c>
      <c r="D59" s="141">
        <v>1049.04</v>
      </c>
      <c r="E59" s="47"/>
      <c r="F59" s="47"/>
      <c r="G59" s="47"/>
      <c r="H59" s="142" t="s">
        <v>784</v>
      </c>
    </row>
    <row r="60" spans="1:8" ht="22.5" x14ac:dyDescent="0.2">
      <c r="A60" s="139" t="s">
        <v>695</v>
      </c>
      <c r="B60" s="43" t="s">
        <v>696</v>
      </c>
      <c r="C60" s="141">
        <v>431.55</v>
      </c>
      <c r="D60" s="141">
        <v>431.55</v>
      </c>
      <c r="E60" s="47"/>
      <c r="F60" s="47"/>
      <c r="G60" s="47"/>
      <c r="H60" s="142" t="s">
        <v>784</v>
      </c>
    </row>
    <row r="61" spans="1:8" ht="22.5" x14ac:dyDescent="0.2">
      <c r="A61" s="139" t="s">
        <v>697</v>
      </c>
      <c r="B61" s="43" t="s">
        <v>698</v>
      </c>
      <c r="C61" s="141">
        <v>1462.13</v>
      </c>
      <c r="D61" s="141">
        <v>1462.13</v>
      </c>
      <c r="E61" s="47"/>
      <c r="F61" s="47"/>
      <c r="G61" s="47"/>
      <c r="H61" s="142" t="s">
        <v>784</v>
      </c>
    </row>
    <row r="62" spans="1:8" ht="22.5" x14ac:dyDescent="0.2">
      <c r="A62" s="139" t="s">
        <v>699</v>
      </c>
      <c r="B62" s="43" t="s">
        <v>700</v>
      </c>
      <c r="C62" s="141">
        <v>439.8</v>
      </c>
      <c r="D62" s="141">
        <v>439.8</v>
      </c>
      <c r="E62" s="47"/>
      <c r="F62" s="47"/>
      <c r="G62" s="47"/>
      <c r="H62" s="142" t="s">
        <v>784</v>
      </c>
    </row>
    <row r="63" spans="1:8" ht="22.5" x14ac:dyDescent="0.2">
      <c r="A63" s="139" t="s">
        <v>701</v>
      </c>
      <c r="B63" s="43" t="s">
        <v>702</v>
      </c>
      <c r="C63" s="141">
        <v>693.45</v>
      </c>
      <c r="D63" s="141">
        <v>693.45</v>
      </c>
      <c r="E63" s="47"/>
      <c r="F63" s="47"/>
      <c r="G63" s="47"/>
      <c r="H63" s="142" t="s">
        <v>784</v>
      </c>
    </row>
    <row r="64" spans="1:8" ht="22.5" x14ac:dyDescent="0.2">
      <c r="A64" s="139" t="s">
        <v>703</v>
      </c>
      <c r="B64" s="43" t="s">
        <v>704</v>
      </c>
      <c r="C64" s="141">
        <v>119.1</v>
      </c>
      <c r="D64" s="141">
        <v>119.1</v>
      </c>
      <c r="E64" s="47"/>
      <c r="F64" s="47"/>
      <c r="G64" s="47"/>
      <c r="H64" s="142" t="s">
        <v>784</v>
      </c>
    </row>
    <row r="65" spans="1:8" ht="22.5" x14ac:dyDescent="0.2">
      <c r="A65" s="139" t="s">
        <v>705</v>
      </c>
      <c r="B65" s="43" t="s">
        <v>706</v>
      </c>
      <c r="C65" s="141">
        <v>179.1</v>
      </c>
      <c r="D65" s="141">
        <v>179.1</v>
      </c>
      <c r="E65" s="47"/>
      <c r="F65" s="47"/>
      <c r="G65" s="47"/>
      <c r="H65" s="142" t="s">
        <v>784</v>
      </c>
    </row>
    <row r="66" spans="1:8" ht="22.5" x14ac:dyDescent="0.2">
      <c r="A66" s="139" t="s">
        <v>707</v>
      </c>
      <c r="B66" s="43" t="s">
        <v>708</v>
      </c>
      <c r="C66" s="141">
        <v>232.37</v>
      </c>
      <c r="D66" s="141">
        <v>232.37</v>
      </c>
      <c r="E66" s="47"/>
      <c r="F66" s="47"/>
      <c r="G66" s="47"/>
      <c r="H66" s="142" t="s">
        <v>784</v>
      </c>
    </row>
    <row r="67" spans="1:8" ht="22.5" x14ac:dyDescent="0.2">
      <c r="A67" s="139" t="s">
        <v>709</v>
      </c>
      <c r="B67" s="43" t="s">
        <v>710</v>
      </c>
      <c r="C67" s="141">
        <v>215.78</v>
      </c>
      <c r="D67" s="141">
        <v>215.78</v>
      </c>
      <c r="E67" s="47"/>
      <c r="F67" s="47"/>
      <c r="G67" s="47"/>
      <c r="H67" s="142" t="s">
        <v>784</v>
      </c>
    </row>
    <row r="68" spans="1:8" ht="22.5" x14ac:dyDescent="0.2">
      <c r="A68" s="139" t="s">
        <v>1462</v>
      </c>
      <c r="B68" s="43" t="s">
        <v>1463</v>
      </c>
      <c r="C68" s="141">
        <v>5000</v>
      </c>
      <c r="D68" s="141">
        <v>5000</v>
      </c>
      <c r="E68" s="47"/>
      <c r="F68" s="47"/>
      <c r="G68" s="47"/>
      <c r="H68" s="142" t="s">
        <v>784</v>
      </c>
    </row>
    <row r="69" spans="1:8" ht="22.5" x14ac:dyDescent="0.2">
      <c r="A69" s="139" t="s">
        <v>711</v>
      </c>
      <c r="B69" s="43" t="s">
        <v>712</v>
      </c>
      <c r="C69" s="141">
        <v>13747</v>
      </c>
      <c r="D69" s="141">
        <v>13747</v>
      </c>
      <c r="E69" s="47"/>
      <c r="F69" s="47"/>
      <c r="G69" s="47"/>
      <c r="H69" s="142" t="s">
        <v>784</v>
      </c>
    </row>
    <row r="70" spans="1:8" ht="22.5" x14ac:dyDescent="0.2">
      <c r="A70" s="139" t="s">
        <v>713</v>
      </c>
      <c r="B70" s="43" t="s">
        <v>714</v>
      </c>
      <c r="C70" s="141">
        <v>2389.04</v>
      </c>
      <c r="D70" s="141">
        <v>2389.04</v>
      </c>
      <c r="E70" s="47"/>
      <c r="F70" s="47"/>
      <c r="G70" s="47"/>
      <c r="H70" s="142" t="s">
        <v>784</v>
      </c>
    </row>
    <row r="71" spans="1:8" ht="22.5" x14ac:dyDescent="0.2">
      <c r="A71" s="139" t="s">
        <v>715</v>
      </c>
      <c r="B71" s="43" t="s">
        <v>716</v>
      </c>
      <c r="C71" s="141">
        <v>1815.5</v>
      </c>
      <c r="D71" s="141">
        <v>1815.5</v>
      </c>
      <c r="E71" s="47"/>
      <c r="F71" s="47"/>
      <c r="G71" s="47"/>
      <c r="H71" s="142" t="s">
        <v>784</v>
      </c>
    </row>
    <row r="72" spans="1:8" ht="22.5" x14ac:dyDescent="0.2">
      <c r="A72" s="139" t="s">
        <v>717</v>
      </c>
      <c r="B72" s="43" t="s">
        <v>718</v>
      </c>
      <c r="C72" s="141">
        <v>1528.03</v>
      </c>
      <c r="D72" s="141">
        <v>1528.03</v>
      </c>
      <c r="E72" s="47"/>
      <c r="F72" s="47"/>
      <c r="G72" s="47"/>
      <c r="H72" s="142" t="s">
        <v>784</v>
      </c>
    </row>
    <row r="73" spans="1:8" ht="22.5" x14ac:dyDescent="0.2">
      <c r="A73" s="139" t="s">
        <v>719</v>
      </c>
      <c r="B73" s="43" t="s">
        <v>720</v>
      </c>
      <c r="C73" s="141">
        <v>2961.59</v>
      </c>
      <c r="D73" s="141">
        <v>2961.59</v>
      </c>
      <c r="E73" s="47"/>
      <c r="F73" s="47"/>
      <c r="G73" s="47"/>
      <c r="H73" s="142" t="s">
        <v>784</v>
      </c>
    </row>
    <row r="74" spans="1:8" ht="22.5" x14ac:dyDescent="0.2">
      <c r="A74" s="139" t="s">
        <v>721</v>
      </c>
      <c r="B74" s="43" t="s">
        <v>722</v>
      </c>
      <c r="C74" s="141">
        <v>367.75</v>
      </c>
      <c r="D74" s="141">
        <v>367.75</v>
      </c>
      <c r="E74" s="47"/>
      <c r="F74" s="47"/>
      <c r="G74" s="47"/>
      <c r="H74" s="142" t="s">
        <v>784</v>
      </c>
    </row>
    <row r="75" spans="1:8" ht="22.5" x14ac:dyDescent="0.2">
      <c r="A75" s="139" t="s">
        <v>723</v>
      </c>
      <c r="B75" s="43" t="s">
        <v>724</v>
      </c>
      <c r="C75" s="141">
        <v>546.04999999999995</v>
      </c>
      <c r="D75" s="141">
        <v>546.04999999999995</v>
      </c>
      <c r="E75" s="47"/>
      <c r="F75" s="47"/>
      <c r="G75" s="47"/>
      <c r="H75" s="142" t="s">
        <v>784</v>
      </c>
    </row>
    <row r="76" spans="1:8" ht="22.5" x14ac:dyDescent="0.2">
      <c r="A76" s="139" t="s">
        <v>725</v>
      </c>
      <c r="B76" s="43" t="s">
        <v>726</v>
      </c>
      <c r="C76" s="141">
        <v>3015.53</v>
      </c>
      <c r="D76" s="141">
        <v>3015.53</v>
      </c>
      <c r="E76" s="47"/>
      <c r="F76" s="47"/>
      <c r="G76" s="47"/>
      <c r="H76" s="142" t="s">
        <v>784</v>
      </c>
    </row>
    <row r="77" spans="1:8" ht="22.5" x14ac:dyDescent="0.2">
      <c r="A77" s="139" t="s">
        <v>727</v>
      </c>
      <c r="B77" s="43" t="s">
        <v>728</v>
      </c>
      <c r="C77" s="141">
        <v>1894.63</v>
      </c>
      <c r="D77" s="141">
        <v>1894.63</v>
      </c>
      <c r="E77" s="47"/>
      <c r="F77" s="47"/>
      <c r="G77" s="47"/>
      <c r="H77" s="142" t="s">
        <v>784</v>
      </c>
    </row>
    <row r="78" spans="1:8" ht="22.5" x14ac:dyDescent="0.2">
      <c r="A78" s="139" t="s">
        <v>729</v>
      </c>
      <c r="B78" s="43" t="s">
        <v>730</v>
      </c>
      <c r="C78" s="141">
        <v>871.29</v>
      </c>
      <c r="D78" s="141">
        <v>871.29</v>
      </c>
      <c r="E78" s="47"/>
      <c r="F78" s="47"/>
      <c r="G78" s="47"/>
      <c r="H78" s="142" t="s">
        <v>784</v>
      </c>
    </row>
    <row r="79" spans="1:8" ht="22.5" x14ac:dyDescent="0.2">
      <c r="A79" s="139" t="s">
        <v>731</v>
      </c>
      <c r="B79" s="43" t="s">
        <v>732</v>
      </c>
      <c r="C79" s="141">
        <v>515.61</v>
      </c>
      <c r="D79" s="141">
        <v>515.61</v>
      </c>
      <c r="E79" s="47"/>
      <c r="F79" s="47"/>
      <c r="G79" s="47"/>
      <c r="H79" s="142" t="s">
        <v>784</v>
      </c>
    </row>
    <row r="80" spans="1:8" ht="22.5" x14ac:dyDescent="0.2">
      <c r="A80" s="139" t="s">
        <v>733</v>
      </c>
      <c r="B80" s="43" t="s">
        <v>734</v>
      </c>
      <c r="C80" s="141">
        <v>85.58</v>
      </c>
      <c r="D80" s="141">
        <v>85.58</v>
      </c>
      <c r="E80" s="47"/>
      <c r="F80" s="47"/>
      <c r="G80" s="47"/>
      <c r="H80" s="142" t="s">
        <v>784</v>
      </c>
    </row>
    <row r="81" spans="1:8" ht="22.5" x14ac:dyDescent="0.2">
      <c r="A81" s="139" t="s">
        <v>735</v>
      </c>
      <c r="B81" s="43" t="s">
        <v>736</v>
      </c>
      <c r="C81" s="141">
        <v>947.6</v>
      </c>
      <c r="D81" s="141">
        <v>947.6</v>
      </c>
      <c r="E81" s="47"/>
      <c r="F81" s="47"/>
      <c r="G81" s="47"/>
      <c r="H81" s="142" t="s">
        <v>784</v>
      </c>
    </row>
    <row r="82" spans="1:8" ht="22.5" x14ac:dyDescent="0.2">
      <c r="A82" s="139" t="s">
        <v>737</v>
      </c>
      <c r="B82" s="43" t="s">
        <v>738</v>
      </c>
      <c r="C82" s="141">
        <v>2000</v>
      </c>
      <c r="D82" s="141">
        <v>2000</v>
      </c>
      <c r="E82" s="47"/>
      <c r="F82" s="47"/>
      <c r="G82" s="47"/>
      <c r="H82" s="142" t="s">
        <v>784</v>
      </c>
    </row>
    <row r="83" spans="1:8" ht="22.5" x14ac:dyDescent="0.2">
      <c r="A83" s="139" t="s">
        <v>739</v>
      </c>
      <c r="B83" s="43" t="s">
        <v>740</v>
      </c>
      <c r="C83" s="141">
        <v>431.55</v>
      </c>
      <c r="D83" s="141">
        <v>431.55</v>
      </c>
      <c r="E83" s="47"/>
      <c r="F83" s="47"/>
      <c r="G83" s="47"/>
      <c r="H83" s="142" t="s">
        <v>784</v>
      </c>
    </row>
    <row r="84" spans="1:8" ht="22.5" x14ac:dyDescent="0.2">
      <c r="A84" s="139" t="s">
        <v>741</v>
      </c>
      <c r="B84" s="43" t="s">
        <v>742</v>
      </c>
      <c r="C84" s="141">
        <v>845.91</v>
      </c>
      <c r="D84" s="141">
        <v>845.91</v>
      </c>
      <c r="E84" s="47"/>
      <c r="F84" s="47"/>
      <c r="G84" s="47"/>
      <c r="H84" s="142" t="s">
        <v>784</v>
      </c>
    </row>
    <row r="85" spans="1:8" ht="22.5" x14ac:dyDescent="0.2">
      <c r="A85" s="139" t="s">
        <v>743</v>
      </c>
      <c r="B85" s="43" t="s">
        <v>744</v>
      </c>
      <c r="C85" s="141">
        <v>1051.83</v>
      </c>
      <c r="D85" s="141">
        <v>1051.83</v>
      </c>
      <c r="E85" s="47"/>
      <c r="F85" s="47"/>
      <c r="G85" s="47"/>
      <c r="H85" s="142" t="s">
        <v>784</v>
      </c>
    </row>
    <row r="86" spans="1:8" ht="22.5" x14ac:dyDescent="0.2">
      <c r="A86" s="139" t="s">
        <v>745</v>
      </c>
      <c r="B86" s="43" t="s">
        <v>746</v>
      </c>
      <c r="C86" s="141">
        <v>215.78</v>
      </c>
      <c r="D86" s="141">
        <v>215.78</v>
      </c>
      <c r="E86" s="47"/>
      <c r="F86" s="47"/>
      <c r="G86" s="47"/>
      <c r="H86" s="142" t="s">
        <v>784</v>
      </c>
    </row>
    <row r="87" spans="1:8" ht="22.5" x14ac:dyDescent="0.2">
      <c r="A87" s="139" t="s">
        <v>747</v>
      </c>
      <c r="B87" s="43" t="s">
        <v>748</v>
      </c>
      <c r="C87" s="141">
        <v>215.78</v>
      </c>
      <c r="D87" s="141">
        <v>215.78</v>
      </c>
      <c r="E87" s="47"/>
      <c r="F87" s="47"/>
      <c r="G87" s="47"/>
      <c r="H87" s="142" t="s">
        <v>784</v>
      </c>
    </row>
    <row r="88" spans="1:8" ht="22.5" x14ac:dyDescent="0.2">
      <c r="A88" s="139" t="s">
        <v>749</v>
      </c>
      <c r="B88" s="43" t="s">
        <v>750</v>
      </c>
      <c r="C88" s="141">
        <v>600</v>
      </c>
      <c r="D88" s="141">
        <v>600</v>
      </c>
      <c r="E88" s="47"/>
      <c r="F88" s="47"/>
      <c r="G88" s="47"/>
      <c r="H88" s="142" t="s">
        <v>784</v>
      </c>
    </row>
    <row r="89" spans="1:8" ht="22.5" x14ac:dyDescent="0.2">
      <c r="A89" s="139" t="s">
        <v>751</v>
      </c>
      <c r="B89" s="43" t="s">
        <v>752</v>
      </c>
      <c r="C89" s="141">
        <v>600</v>
      </c>
      <c r="D89" s="141">
        <v>600</v>
      </c>
      <c r="E89" s="47"/>
      <c r="F89" s="47"/>
      <c r="G89" s="47"/>
      <c r="H89" s="142" t="s">
        <v>784</v>
      </c>
    </row>
    <row r="90" spans="1:8" ht="22.5" x14ac:dyDescent="0.2">
      <c r="A90" s="139" t="s">
        <v>753</v>
      </c>
      <c r="B90" s="43" t="s">
        <v>754</v>
      </c>
      <c r="C90" s="141">
        <v>600</v>
      </c>
      <c r="D90" s="141">
        <v>600</v>
      </c>
      <c r="E90" s="47"/>
      <c r="F90" s="47"/>
      <c r="G90" s="47"/>
      <c r="H90" s="142" t="s">
        <v>784</v>
      </c>
    </row>
    <row r="91" spans="1:8" ht="22.5" x14ac:dyDescent="0.2">
      <c r="A91" s="139" t="s">
        <v>755</v>
      </c>
      <c r="B91" s="43" t="s">
        <v>756</v>
      </c>
      <c r="C91" s="141">
        <v>1089.28</v>
      </c>
      <c r="D91" s="141">
        <v>1089.28</v>
      </c>
      <c r="E91" s="47"/>
      <c r="F91" s="47"/>
      <c r="G91" s="47"/>
      <c r="H91" s="142" t="s">
        <v>784</v>
      </c>
    </row>
    <row r="92" spans="1:8" ht="22.5" x14ac:dyDescent="0.2">
      <c r="A92" s="139" t="s">
        <v>757</v>
      </c>
      <c r="B92" s="43" t="s">
        <v>758</v>
      </c>
      <c r="C92" s="141">
        <v>56.25</v>
      </c>
      <c r="D92" s="141">
        <v>56.25</v>
      </c>
      <c r="E92" s="47"/>
      <c r="F92" s="47"/>
      <c r="G92" s="47"/>
      <c r="H92" s="142" t="s">
        <v>784</v>
      </c>
    </row>
    <row r="93" spans="1:8" ht="22.5" x14ac:dyDescent="0.2">
      <c r="A93" s="139" t="s">
        <v>759</v>
      </c>
      <c r="B93" s="43" t="s">
        <v>760</v>
      </c>
      <c r="C93" s="141">
        <v>600</v>
      </c>
      <c r="D93" s="141">
        <v>600</v>
      </c>
      <c r="E93" s="47"/>
      <c r="F93" s="47"/>
      <c r="G93" s="47"/>
      <c r="H93" s="142" t="s">
        <v>784</v>
      </c>
    </row>
    <row r="94" spans="1:8" ht="22.5" x14ac:dyDescent="0.2">
      <c r="A94" s="139" t="s">
        <v>761</v>
      </c>
      <c r="B94" s="43" t="s">
        <v>762</v>
      </c>
      <c r="C94" s="141">
        <v>23</v>
      </c>
      <c r="D94" s="141">
        <v>23</v>
      </c>
      <c r="E94" s="47"/>
      <c r="F94" s="47"/>
      <c r="G94" s="47"/>
      <c r="H94" s="142" t="s">
        <v>784</v>
      </c>
    </row>
    <row r="95" spans="1:8" ht="22.5" x14ac:dyDescent="0.2">
      <c r="A95" s="139" t="s">
        <v>763</v>
      </c>
      <c r="B95" s="43" t="s">
        <v>764</v>
      </c>
      <c r="C95" s="141">
        <v>600</v>
      </c>
      <c r="D95" s="141">
        <v>600</v>
      </c>
      <c r="E95" s="47"/>
      <c r="F95" s="47"/>
      <c r="G95" s="47"/>
      <c r="H95" s="142" t="s">
        <v>784</v>
      </c>
    </row>
    <row r="96" spans="1:8" ht="22.5" x14ac:dyDescent="0.2">
      <c r="A96" s="139" t="s">
        <v>765</v>
      </c>
      <c r="B96" s="43" t="s">
        <v>766</v>
      </c>
      <c r="C96" s="141">
        <v>2599.2800000000002</v>
      </c>
      <c r="D96" s="141">
        <v>2599.2800000000002</v>
      </c>
      <c r="E96" s="47"/>
      <c r="F96" s="47"/>
      <c r="G96" s="47"/>
      <c r="H96" s="142" t="s">
        <v>784</v>
      </c>
    </row>
    <row r="97" spans="1:8" ht="22.5" x14ac:dyDescent="0.2">
      <c r="A97" s="139" t="s">
        <v>767</v>
      </c>
      <c r="B97" s="43" t="s">
        <v>768</v>
      </c>
      <c r="C97" s="141">
        <v>77.06</v>
      </c>
      <c r="D97" s="141">
        <v>77.06</v>
      </c>
      <c r="E97" s="47"/>
      <c r="F97" s="47"/>
      <c r="G97" s="47"/>
      <c r="H97" s="142" t="s">
        <v>784</v>
      </c>
    </row>
    <row r="98" spans="1:8" ht="22.5" x14ac:dyDescent="0.2">
      <c r="A98" s="139" t="s">
        <v>769</v>
      </c>
      <c r="B98" s="43" t="s">
        <v>770</v>
      </c>
      <c r="C98" s="141">
        <v>55.6</v>
      </c>
      <c r="D98" s="141">
        <v>55.6</v>
      </c>
      <c r="E98" s="47"/>
      <c r="F98" s="47"/>
      <c r="G98" s="47"/>
      <c r="H98" s="142" t="s">
        <v>784</v>
      </c>
    </row>
    <row r="99" spans="1:8" ht="22.5" x14ac:dyDescent="0.2">
      <c r="A99" s="139" t="s">
        <v>771</v>
      </c>
      <c r="B99" s="43" t="s">
        <v>772</v>
      </c>
      <c r="C99" s="141">
        <v>63.2</v>
      </c>
      <c r="D99" s="141">
        <v>63.2</v>
      </c>
      <c r="E99" s="47"/>
      <c r="F99" s="47"/>
      <c r="G99" s="47"/>
      <c r="H99" s="142" t="s">
        <v>784</v>
      </c>
    </row>
    <row r="100" spans="1:8" ht="22.5" x14ac:dyDescent="0.2">
      <c r="A100" s="139" t="s">
        <v>773</v>
      </c>
      <c r="B100" s="43" t="s">
        <v>774</v>
      </c>
      <c r="C100" s="141">
        <v>3945.78</v>
      </c>
      <c r="D100" s="141">
        <v>3945.78</v>
      </c>
      <c r="E100" s="47"/>
      <c r="F100" s="47"/>
      <c r="G100" s="47"/>
      <c r="H100" s="142" t="s">
        <v>784</v>
      </c>
    </row>
    <row r="101" spans="1:8" ht="22.5" x14ac:dyDescent="0.2">
      <c r="A101" s="139" t="s">
        <v>775</v>
      </c>
      <c r="B101" s="43" t="s">
        <v>776</v>
      </c>
      <c r="C101" s="141">
        <v>807.36</v>
      </c>
      <c r="D101" s="141">
        <v>807.36</v>
      </c>
      <c r="E101" s="47"/>
      <c r="F101" s="47"/>
      <c r="G101" s="47"/>
      <c r="H101" s="142" t="s">
        <v>784</v>
      </c>
    </row>
    <row r="102" spans="1:8" ht="22.5" x14ac:dyDescent="0.2">
      <c r="A102" s="139" t="s">
        <v>777</v>
      </c>
      <c r="B102" s="43" t="s">
        <v>778</v>
      </c>
      <c r="C102" s="141">
        <v>200</v>
      </c>
      <c r="D102" s="141">
        <v>200</v>
      </c>
      <c r="E102" s="47"/>
      <c r="F102" s="47"/>
      <c r="G102" s="47"/>
      <c r="H102" s="142" t="s">
        <v>784</v>
      </c>
    </row>
    <row r="103" spans="1:8" ht="22.5" x14ac:dyDescent="0.2">
      <c r="A103" s="139" t="s">
        <v>780</v>
      </c>
      <c r="B103" s="43" t="s">
        <v>781</v>
      </c>
      <c r="C103" s="141">
        <v>953.72</v>
      </c>
      <c r="D103" s="141">
        <v>953.72</v>
      </c>
      <c r="E103" s="47"/>
      <c r="F103" s="47"/>
      <c r="G103" s="47"/>
      <c r="H103" s="142" t="s">
        <v>784</v>
      </c>
    </row>
    <row r="104" spans="1:8" x14ac:dyDescent="0.2">
      <c r="A104" s="45">
        <v>1125</v>
      </c>
      <c r="B104" s="43" t="s">
        <v>203</v>
      </c>
      <c r="C104" s="47">
        <v>0</v>
      </c>
      <c r="D104" s="47">
        <v>0</v>
      </c>
      <c r="E104" s="47">
        <v>0</v>
      </c>
      <c r="F104" s="47">
        <v>0</v>
      </c>
      <c r="G104" s="47">
        <v>0</v>
      </c>
    </row>
    <row r="105" spans="1:8" x14ac:dyDescent="0.2">
      <c r="A105" s="126">
        <v>1126</v>
      </c>
      <c r="B105" s="127" t="s">
        <v>600</v>
      </c>
      <c r="C105" s="47">
        <v>0</v>
      </c>
      <c r="D105" s="47">
        <v>0</v>
      </c>
      <c r="E105" s="47">
        <v>0</v>
      </c>
      <c r="F105" s="47">
        <v>0</v>
      </c>
      <c r="G105" s="47">
        <v>0</v>
      </c>
    </row>
    <row r="106" spans="1:8" x14ac:dyDescent="0.2">
      <c r="A106" s="126">
        <v>1129</v>
      </c>
      <c r="B106" s="127" t="s">
        <v>601</v>
      </c>
      <c r="C106" s="47">
        <v>0</v>
      </c>
      <c r="D106" s="47">
        <v>0</v>
      </c>
      <c r="E106" s="47">
        <v>0</v>
      </c>
      <c r="F106" s="47">
        <v>0</v>
      </c>
      <c r="G106" s="47">
        <v>0</v>
      </c>
    </row>
    <row r="107" spans="1:8" x14ac:dyDescent="0.2">
      <c r="A107" s="45">
        <v>1131</v>
      </c>
      <c r="B107" s="43" t="s">
        <v>204</v>
      </c>
      <c r="C107" s="138">
        <f>SUM(C108:C155)</f>
        <v>267705.81</v>
      </c>
      <c r="D107" s="138">
        <f t="shared" ref="D107:G107" si="2">SUM(D108:D155)</f>
        <v>55775.47</v>
      </c>
      <c r="E107" s="138">
        <f t="shared" si="2"/>
        <v>0</v>
      </c>
      <c r="F107" s="138">
        <f t="shared" si="2"/>
        <v>0</v>
      </c>
      <c r="G107" s="138">
        <f t="shared" si="2"/>
        <v>211930.34000000003</v>
      </c>
      <c r="H107" s="43" t="s">
        <v>875</v>
      </c>
    </row>
    <row r="108" spans="1:8" x14ac:dyDescent="0.2">
      <c r="A108" s="139" t="s">
        <v>785</v>
      </c>
      <c r="B108" s="43" t="s">
        <v>786</v>
      </c>
      <c r="C108" s="141">
        <v>13357</v>
      </c>
      <c r="D108" s="141"/>
      <c r="E108" s="47"/>
      <c r="F108" s="47"/>
      <c r="G108" s="141">
        <v>13357</v>
      </c>
      <c r="H108" s="43" t="s">
        <v>875</v>
      </c>
    </row>
    <row r="109" spans="1:8" x14ac:dyDescent="0.2">
      <c r="A109" s="139" t="s">
        <v>787</v>
      </c>
      <c r="B109" s="43" t="s">
        <v>788</v>
      </c>
      <c r="C109" s="141">
        <v>4138</v>
      </c>
      <c r="D109" s="141"/>
      <c r="E109" s="47"/>
      <c r="F109" s="47"/>
      <c r="G109" s="141">
        <v>4138</v>
      </c>
      <c r="H109" s="43" t="s">
        <v>875</v>
      </c>
    </row>
    <row r="110" spans="1:8" x14ac:dyDescent="0.2">
      <c r="A110" s="139" t="s">
        <v>789</v>
      </c>
      <c r="B110" s="43" t="s">
        <v>790</v>
      </c>
      <c r="C110" s="141">
        <v>10000</v>
      </c>
      <c r="D110" s="141"/>
      <c r="E110" s="47"/>
      <c r="F110" s="47"/>
      <c r="G110" s="141">
        <v>10000</v>
      </c>
      <c r="H110" s="43" t="s">
        <v>875</v>
      </c>
    </row>
    <row r="111" spans="1:8" x14ac:dyDescent="0.2">
      <c r="A111" s="139" t="s">
        <v>791</v>
      </c>
      <c r="B111" s="43" t="s">
        <v>792</v>
      </c>
      <c r="C111" s="141">
        <v>4280</v>
      </c>
      <c r="D111" s="141"/>
      <c r="E111" s="47"/>
      <c r="F111" s="47"/>
      <c r="G111" s="141">
        <v>4280</v>
      </c>
      <c r="H111" s="43" t="s">
        <v>875</v>
      </c>
    </row>
    <row r="112" spans="1:8" x14ac:dyDescent="0.2">
      <c r="A112" s="139" t="s">
        <v>793</v>
      </c>
      <c r="B112" s="43" t="s">
        <v>756</v>
      </c>
      <c r="C112" s="141">
        <v>1911.78</v>
      </c>
      <c r="D112" s="141"/>
      <c r="E112" s="47"/>
      <c r="F112" s="47"/>
      <c r="G112" s="141">
        <v>1911.78</v>
      </c>
      <c r="H112" s="43" t="s">
        <v>875</v>
      </c>
    </row>
    <row r="113" spans="1:8" x14ac:dyDescent="0.2">
      <c r="A113" s="139" t="s">
        <v>794</v>
      </c>
      <c r="B113" s="43" t="s">
        <v>795</v>
      </c>
      <c r="C113" s="141">
        <v>2900</v>
      </c>
      <c r="D113" s="141"/>
      <c r="E113" s="47"/>
      <c r="F113" s="47"/>
      <c r="G113" s="141">
        <v>2900</v>
      </c>
      <c r="H113" s="43" t="s">
        <v>875</v>
      </c>
    </row>
    <row r="114" spans="1:8" x14ac:dyDescent="0.2">
      <c r="A114" s="139" t="s">
        <v>796</v>
      </c>
      <c r="B114" s="43" t="s">
        <v>797</v>
      </c>
      <c r="C114" s="141">
        <v>24167.26</v>
      </c>
      <c r="D114" s="141"/>
      <c r="E114" s="47"/>
      <c r="F114" s="47"/>
      <c r="G114" s="141">
        <v>24167.26</v>
      </c>
      <c r="H114" s="43" t="s">
        <v>875</v>
      </c>
    </row>
    <row r="115" spans="1:8" x14ac:dyDescent="0.2">
      <c r="A115" s="139" t="s">
        <v>798</v>
      </c>
      <c r="B115" s="43" t="s">
        <v>799</v>
      </c>
      <c r="C115" s="141">
        <v>5916</v>
      </c>
      <c r="D115" s="141"/>
      <c r="E115" s="47"/>
      <c r="F115" s="47"/>
      <c r="G115" s="141">
        <v>5916</v>
      </c>
      <c r="H115" s="43" t="s">
        <v>875</v>
      </c>
    </row>
    <row r="116" spans="1:8" x14ac:dyDescent="0.2">
      <c r="A116" s="139" t="s">
        <v>800</v>
      </c>
      <c r="B116" s="43" t="s">
        <v>801</v>
      </c>
      <c r="C116" s="141">
        <v>4862</v>
      </c>
      <c r="D116" s="141"/>
      <c r="E116" s="47"/>
      <c r="F116" s="47"/>
      <c r="G116" s="141">
        <v>4862</v>
      </c>
      <c r="H116" s="43" t="s">
        <v>875</v>
      </c>
    </row>
    <row r="117" spans="1:8" x14ac:dyDescent="0.2">
      <c r="A117" s="139" t="s">
        <v>802</v>
      </c>
      <c r="B117" s="43" t="s">
        <v>803</v>
      </c>
      <c r="C117" s="141">
        <v>13920</v>
      </c>
      <c r="D117" s="141"/>
      <c r="E117" s="47"/>
      <c r="F117" s="47"/>
      <c r="G117" s="141">
        <v>13920</v>
      </c>
      <c r="H117" s="43" t="s">
        <v>875</v>
      </c>
    </row>
    <row r="118" spans="1:8" x14ac:dyDescent="0.2">
      <c r="A118" s="139" t="s">
        <v>804</v>
      </c>
      <c r="B118" s="43" t="s">
        <v>805</v>
      </c>
      <c r="C118" s="141">
        <v>2320</v>
      </c>
      <c r="D118" s="141"/>
      <c r="E118" s="47"/>
      <c r="F118" s="47"/>
      <c r="G118" s="141">
        <v>2320</v>
      </c>
      <c r="H118" s="43" t="s">
        <v>875</v>
      </c>
    </row>
    <row r="119" spans="1:8" x14ac:dyDescent="0.2">
      <c r="A119" s="139" t="s">
        <v>806</v>
      </c>
      <c r="B119" s="43" t="s">
        <v>807</v>
      </c>
      <c r="C119" s="141">
        <v>8121.66</v>
      </c>
      <c r="D119" s="141"/>
      <c r="E119" s="47"/>
      <c r="F119" s="47"/>
      <c r="G119" s="141">
        <v>8121.66</v>
      </c>
      <c r="H119" s="43" t="s">
        <v>875</v>
      </c>
    </row>
    <row r="120" spans="1:8" x14ac:dyDescent="0.2">
      <c r="A120" s="139" t="s">
        <v>808</v>
      </c>
      <c r="B120" s="43" t="s">
        <v>764</v>
      </c>
      <c r="C120" s="141">
        <v>2320</v>
      </c>
      <c r="D120" s="141"/>
      <c r="E120" s="47"/>
      <c r="F120" s="47"/>
      <c r="G120" s="141">
        <v>2320</v>
      </c>
      <c r="H120" s="43" t="s">
        <v>875</v>
      </c>
    </row>
    <row r="121" spans="1:8" x14ac:dyDescent="0.2">
      <c r="A121" s="139" t="s">
        <v>809</v>
      </c>
      <c r="B121" s="43" t="s">
        <v>810</v>
      </c>
      <c r="C121" s="141">
        <v>5800</v>
      </c>
      <c r="D121" s="141"/>
      <c r="E121" s="47"/>
      <c r="F121" s="47"/>
      <c r="G121" s="141">
        <v>5800</v>
      </c>
      <c r="H121" s="43" t="s">
        <v>875</v>
      </c>
    </row>
    <row r="122" spans="1:8" x14ac:dyDescent="0.2">
      <c r="A122" s="139" t="s">
        <v>811</v>
      </c>
      <c r="B122" s="43" t="s">
        <v>812</v>
      </c>
      <c r="C122" s="141">
        <v>29722</v>
      </c>
      <c r="D122" s="141"/>
      <c r="E122" s="47"/>
      <c r="F122" s="47"/>
      <c r="G122" s="141">
        <v>29722</v>
      </c>
      <c r="H122" s="43" t="s">
        <v>875</v>
      </c>
    </row>
    <row r="123" spans="1:8" x14ac:dyDescent="0.2">
      <c r="A123" s="139" t="s">
        <v>813</v>
      </c>
      <c r="B123" s="43" t="s">
        <v>814</v>
      </c>
      <c r="C123" s="141">
        <v>5200</v>
      </c>
      <c r="D123" s="141"/>
      <c r="E123" s="47"/>
      <c r="F123" s="47"/>
      <c r="G123" s="141">
        <v>5200</v>
      </c>
      <c r="H123" s="43" t="s">
        <v>875</v>
      </c>
    </row>
    <row r="124" spans="1:8" x14ac:dyDescent="0.2">
      <c r="A124" s="139" t="s">
        <v>815</v>
      </c>
      <c r="B124" s="43" t="s">
        <v>816</v>
      </c>
      <c r="C124" s="141">
        <v>21231.48</v>
      </c>
      <c r="D124" s="141"/>
      <c r="E124" s="47"/>
      <c r="F124" s="47"/>
      <c r="G124" s="141">
        <v>21231.48</v>
      </c>
      <c r="H124" s="43" t="s">
        <v>875</v>
      </c>
    </row>
    <row r="125" spans="1:8" x14ac:dyDescent="0.2">
      <c r="A125" s="139" t="s">
        <v>817</v>
      </c>
      <c r="B125" s="43" t="s">
        <v>818</v>
      </c>
      <c r="C125" s="141">
        <v>2309.21</v>
      </c>
      <c r="D125" s="141"/>
      <c r="E125" s="47"/>
      <c r="F125" s="47"/>
      <c r="G125" s="141">
        <v>2309.21</v>
      </c>
      <c r="H125" s="43" t="s">
        <v>875</v>
      </c>
    </row>
    <row r="126" spans="1:8" x14ac:dyDescent="0.2">
      <c r="A126" s="139" t="s">
        <v>819</v>
      </c>
      <c r="B126" s="43" t="s">
        <v>820</v>
      </c>
      <c r="C126" s="141">
        <v>6375.03</v>
      </c>
      <c r="D126" s="141"/>
      <c r="E126" s="47"/>
      <c r="F126" s="47"/>
      <c r="G126" s="141">
        <v>6375.03</v>
      </c>
      <c r="H126" s="43" t="s">
        <v>875</v>
      </c>
    </row>
    <row r="127" spans="1:8" x14ac:dyDescent="0.2">
      <c r="A127" s="139" t="s">
        <v>821</v>
      </c>
      <c r="B127" s="43" t="s">
        <v>706</v>
      </c>
      <c r="C127" s="141">
        <v>20.9</v>
      </c>
      <c r="D127" s="141"/>
      <c r="E127" s="47"/>
      <c r="F127" s="47"/>
      <c r="G127" s="141">
        <v>20.9</v>
      </c>
      <c r="H127" s="43" t="s">
        <v>875</v>
      </c>
    </row>
    <row r="128" spans="1:8" x14ac:dyDescent="0.2">
      <c r="A128" s="139" t="s">
        <v>822</v>
      </c>
      <c r="B128" s="43" t="s">
        <v>823</v>
      </c>
      <c r="C128" s="141">
        <v>4000</v>
      </c>
      <c r="D128" s="141"/>
      <c r="E128" s="47"/>
      <c r="F128" s="47"/>
      <c r="G128" s="141">
        <v>4000</v>
      </c>
      <c r="H128" s="43" t="s">
        <v>875</v>
      </c>
    </row>
    <row r="129" spans="1:8" x14ac:dyDescent="0.2">
      <c r="A129" s="139" t="s">
        <v>824</v>
      </c>
      <c r="B129" s="43" t="s">
        <v>825</v>
      </c>
      <c r="C129" s="141">
        <v>372.7</v>
      </c>
      <c r="D129" s="141"/>
      <c r="E129" s="47"/>
      <c r="F129" s="47"/>
      <c r="G129" s="141">
        <v>372.7</v>
      </c>
      <c r="H129" s="43" t="s">
        <v>875</v>
      </c>
    </row>
    <row r="130" spans="1:8" x14ac:dyDescent="0.2">
      <c r="A130" s="139" t="s">
        <v>826</v>
      </c>
      <c r="B130" s="43" t="s">
        <v>827</v>
      </c>
      <c r="C130" s="141">
        <v>518.75</v>
      </c>
      <c r="D130" s="141"/>
      <c r="E130" s="47"/>
      <c r="F130" s="47"/>
      <c r="G130" s="141">
        <v>518.75</v>
      </c>
      <c r="H130" s="43" t="s">
        <v>875</v>
      </c>
    </row>
    <row r="131" spans="1:8" x14ac:dyDescent="0.2">
      <c r="A131" s="139" t="s">
        <v>828</v>
      </c>
      <c r="B131" s="43" t="s">
        <v>829</v>
      </c>
      <c r="C131" s="141">
        <v>180</v>
      </c>
      <c r="D131" s="141"/>
      <c r="E131" s="47"/>
      <c r="F131" s="47"/>
      <c r="G131" s="141">
        <v>180</v>
      </c>
      <c r="H131" s="43" t="s">
        <v>875</v>
      </c>
    </row>
    <row r="132" spans="1:8" x14ac:dyDescent="0.2">
      <c r="A132" s="139" t="s">
        <v>830</v>
      </c>
      <c r="B132" s="43" t="s">
        <v>831</v>
      </c>
      <c r="C132" s="141">
        <v>3480</v>
      </c>
      <c r="D132" s="141"/>
      <c r="E132" s="47"/>
      <c r="F132" s="47"/>
      <c r="G132" s="141">
        <v>3480</v>
      </c>
      <c r="H132" s="43" t="s">
        <v>875</v>
      </c>
    </row>
    <row r="133" spans="1:8" x14ac:dyDescent="0.2">
      <c r="A133" s="139" t="s">
        <v>832</v>
      </c>
      <c r="B133" s="43" t="s">
        <v>833</v>
      </c>
      <c r="C133" s="141">
        <v>9000.01</v>
      </c>
      <c r="D133" s="141"/>
      <c r="E133" s="47"/>
      <c r="F133" s="47"/>
      <c r="G133" s="141">
        <v>9000.01</v>
      </c>
      <c r="H133" s="43" t="s">
        <v>875</v>
      </c>
    </row>
    <row r="134" spans="1:8" x14ac:dyDescent="0.2">
      <c r="A134" s="139" t="s">
        <v>834</v>
      </c>
      <c r="B134" s="43" t="s">
        <v>835</v>
      </c>
      <c r="C134" s="141">
        <v>620.88</v>
      </c>
      <c r="D134" s="141"/>
      <c r="E134" s="47"/>
      <c r="F134" s="47"/>
      <c r="G134" s="141">
        <v>620.88</v>
      </c>
      <c r="H134" s="43" t="s">
        <v>875</v>
      </c>
    </row>
    <row r="135" spans="1:8" x14ac:dyDescent="0.2">
      <c r="A135" s="139" t="s">
        <v>836</v>
      </c>
      <c r="B135" s="43" t="s">
        <v>837</v>
      </c>
      <c r="C135" s="141">
        <v>3480</v>
      </c>
      <c r="D135" s="141"/>
      <c r="E135" s="47"/>
      <c r="F135" s="47"/>
      <c r="G135" s="141">
        <v>3480</v>
      </c>
      <c r="H135" s="43" t="s">
        <v>875</v>
      </c>
    </row>
    <row r="136" spans="1:8" x14ac:dyDescent="0.2">
      <c r="A136" s="139" t="s">
        <v>838</v>
      </c>
      <c r="B136" s="43" t="s">
        <v>839</v>
      </c>
      <c r="C136" s="141">
        <v>50</v>
      </c>
      <c r="D136" s="141"/>
      <c r="E136" s="47"/>
      <c r="F136" s="47"/>
      <c r="G136" s="141">
        <v>50</v>
      </c>
      <c r="H136" s="43" t="s">
        <v>875</v>
      </c>
    </row>
    <row r="137" spans="1:8" x14ac:dyDescent="0.2">
      <c r="A137" s="139" t="s">
        <v>840</v>
      </c>
      <c r="B137" s="43" t="s">
        <v>841</v>
      </c>
      <c r="C137" s="141">
        <v>80.55</v>
      </c>
      <c r="D137" s="141"/>
      <c r="E137" s="47"/>
      <c r="F137" s="47"/>
      <c r="G137" s="141">
        <v>80.55</v>
      </c>
      <c r="H137" s="43" t="s">
        <v>875</v>
      </c>
    </row>
    <row r="138" spans="1:8" x14ac:dyDescent="0.2">
      <c r="A138" s="139" t="s">
        <v>842</v>
      </c>
      <c r="B138" s="43" t="s">
        <v>843</v>
      </c>
      <c r="C138" s="141">
        <v>90</v>
      </c>
      <c r="D138" s="141"/>
      <c r="E138" s="47"/>
      <c r="F138" s="47"/>
      <c r="G138" s="141">
        <v>90</v>
      </c>
      <c r="H138" s="43" t="s">
        <v>875</v>
      </c>
    </row>
    <row r="139" spans="1:8" x14ac:dyDescent="0.2">
      <c r="A139" s="139" t="s">
        <v>844</v>
      </c>
      <c r="B139" s="43" t="s">
        <v>845</v>
      </c>
      <c r="C139" s="141">
        <v>3396</v>
      </c>
      <c r="D139" s="141"/>
      <c r="E139" s="47"/>
      <c r="F139" s="47"/>
      <c r="G139" s="141">
        <v>3396</v>
      </c>
      <c r="H139" s="43" t="s">
        <v>875</v>
      </c>
    </row>
    <row r="140" spans="1:8" x14ac:dyDescent="0.2">
      <c r="A140" s="139" t="s">
        <v>846</v>
      </c>
      <c r="B140" s="43" t="s">
        <v>758</v>
      </c>
      <c r="C140" s="141">
        <v>56.25</v>
      </c>
      <c r="D140" s="141"/>
      <c r="E140" s="47"/>
      <c r="F140" s="47"/>
      <c r="G140" s="141">
        <v>56.25</v>
      </c>
      <c r="H140" s="43" t="s">
        <v>875</v>
      </c>
    </row>
    <row r="141" spans="1:8" x14ac:dyDescent="0.2">
      <c r="A141" s="139" t="s">
        <v>847</v>
      </c>
      <c r="B141" s="43" t="s">
        <v>848</v>
      </c>
      <c r="C141" s="141">
        <v>63.75</v>
      </c>
      <c r="D141" s="141"/>
      <c r="E141" s="47"/>
      <c r="F141" s="47"/>
      <c r="G141" s="141">
        <v>63.75</v>
      </c>
      <c r="H141" s="43" t="s">
        <v>875</v>
      </c>
    </row>
    <row r="142" spans="1:8" x14ac:dyDescent="0.2">
      <c r="A142" s="139" t="s">
        <v>849</v>
      </c>
      <c r="B142" s="43" t="s">
        <v>850</v>
      </c>
      <c r="C142" s="141">
        <v>412.95</v>
      </c>
      <c r="D142" s="141"/>
      <c r="E142" s="47"/>
      <c r="F142" s="47"/>
      <c r="G142" s="141">
        <v>412.95</v>
      </c>
      <c r="H142" s="43" t="s">
        <v>875</v>
      </c>
    </row>
    <row r="143" spans="1:8" x14ac:dyDescent="0.2">
      <c r="A143" s="139" t="s">
        <v>851</v>
      </c>
      <c r="B143" s="43" t="s">
        <v>852</v>
      </c>
      <c r="C143" s="141">
        <v>17256.18</v>
      </c>
      <c r="D143" s="141"/>
      <c r="E143" s="47"/>
      <c r="F143" s="47"/>
      <c r="G143" s="141">
        <v>17256.18</v>
      </c>
      <c r="H143" s="43" t="s">
        <v>875</v>
      </c>
    </row>
    <row r="144" spans="1:8" x14ac:dyDescent="0.2">
      <c r="A144" s="139" t="s">
        <v>853</v>
      </c>
      <c r="B144" s="43" t="s">
        <v>854</v>
      </c>
      <c r="C144" s="141">
        <v>7259</v>
      </c>
      <c r="D144" s="141">
        <v>7259</v>
      </c>
      <c r="E144" s="47"/>
      <c r="F144" s="47"/>
      <c r="G144" s="47"/>
      <c r="H144" s="43" t="s">
        <v>875</v>
      </c>
    </row>
    <row r="145" spans="1:8" x14ac:dyDescent="0.2">
      <c r="A145" s="139" t="s">
        <v>855</v>
      </c>
      <c r="B145" s="43" t="s">
        <v>856</v>
      </c>
      <c r="C145" s="141">
        <v>4768.0200000000004</v>
      </c>
      <c r="D145" s="141">
        <v>4768.0200000000004</v>
      </c>
      <c r="E145" s="47"/>
      <c r="F145" s="47"/>
      <c r="G145" s="47"/>
      <c r="H145" s="43" t="s">
        <v>875</v>
      </c>
    </row>
    <row r="146" spans="1:8" x14ac:dyDescent="0.2">
      <c r="A146" s="139" t="s">
        <v>857</v>
      </c>
      <c r="B146" s="43" t="s">
        <v>858</v>
      </c>
      <c r="C146" s="141">
        <v>19162.990000000002</v>
      </c>
      <c r="D146" s="141">
        <v>19162.990000000002</v>
      </c>
      <c r="E146" s="47"/>
      <c r="F146" s="47"/>
      <c r="G146" s="47"/>
      <c r="H146" s="43" t="s">
        <v>875</v>
      </c>
    </row>
    <row r="147" spans="1:8" x14ac:dyDescent="0.2">
      <c r="A147" s="139" t="s">
        <v>859</v>
      </c>
      <c r="B147" s="43" t="s">
        <v>860</v>
      </c>
      <c r="C147" s="141">
        <v>15780</v>
      </c>
      <c r="D147" s="141">
        <v>15780</v>
      </c>
      <c r="E147" s="47"/>
      <c r="F147" s="47"/>
      <c r="G147" s="47"/>
      <c r="H147" s="43" t="s">
        <v>875</v>
      </c>
    </row>
    <row r="148" spans="1:8" x14ac:dyDescent="0.2">
      <c r="A148" s="139" t="s">
        <v>861</v>
      </c>
      <c r="B148" s="43" t="s">
        <v>862</v>
      </c>
      <c r="C148" s="141">
        <v>550</v>
      </c>
      <c r="D148" s="141">
        <v>550</v>
      </c>
      <c r="E148" s="47"/>
      <c r="F148" s="47"/>
      <c r="G148" s="47"/>
      <c r="H148" s="43" t="s">
        <v>875</v>
      </c>
    </row>
    <row r="149" spans="1:8" x14ac:dyDescent="0.2">
      <c r="A149" s="139" t="s">
        <v>863</v>
      </c>
      <c r="B149" s="43" t="s">
        <v>864</v>
      </c>
      <c r="C149" s="141">
        <v>292</v>
      </c>
      <c r="D149" s="141">
        <v>292</v>
      </c>
      <c r="E149" s="47"/>
      <c r="F149" s="47"/>
      <c r="G149" s="47"/>
      <c r="H149" s="43" t="s">
        <v>875</v>
      </c>
    </row>
    <row r="150" spans="1:8" x14ac:dyDescent="0.2">
      <c r="A150" s="139" t="s">
        <v>865</v>
      </c>
      <c r="B150" s="43" t="s">
        <v>866</v>
      </c>
      <c r="C150" s="141">
        <v>30</v>
      </c>
      <c r="D150" s="141">
        <v>30</v>
      </c>
      <c r="E150" s="47"/>
      <c r="F150" s="47"/>
      <c r="G150" s="47"/>
      <c r="H150" s="43" t="s">
        <v>875</v>
      </c>
    </row>
    <row r="151" spans="1:8" x14ac:dyDescent="0.2">
      <c r="A151" s="139" t="s">
        <v>867</v>
      </c>
      <c r="B151" s="43" t="s">
        <v>868</v>
      </c>
      <c r="C151" s="141">
        <v>30</v>
      </c>
      <c r="D151" s="141">
        <v>30</v>
      </c>
      <c r="E151" s="47"/>
      <c r="F151" s="47"/>
      <c r="G151" s="47"/>
      <c r="H151" s="43" t="s">
        <v>875</v>
      </c>
    </row>
    <row r="152" spans="1:8" x14ac:dyDescent="0.2">
      <c r="A152" s="139" t="s">
        <v>869</v>
      </c>
      <c r="B152" s="43" t="s">
        <v>870</v>
      </c>
      <c r="C152" s="141">
        <v>3885</v>
      </c>
      <c r="D152" s="141">
        <v>3885</v>
      </c>
      <c r="E152" s="47"/>
      <c r="F152" s="47"/>
      <c r="G152" s="47"/>
      <c r="H152" s="43" t="s">
        <v>875</v>
      </c>
    </row>
    <row r="153" spans="1:8" x14ac:dyDescent="0.2">
      <c r="A153" s="139" t="s">
        <v>871</v>
      </c>
      <c r="B153" s="43" t="s">
        <v>872</v>
      </c>
      <c r="C153" s="141">
        <v>2120</v>
      </c>
      <c r="D153" s="141">
        <v>2120</v>
      </c>
      <c r="E153" s="47"/>
      <c r="F153" s="47"/>
      <c r="G153" s="47"/>
      <c r="H153" s="43" t="s">
        <v>875</v>
      </c>
    </row>
    <row r="154" spans="1:8" x14ac:dyDescent="0.2">
      <c r="A154" s="139" t="s">
        <v>873</v>
      </c>
      <c r="B154" s="43" t="s">
        <v>874</v>
      </c>
      <c r="C154" s="141">
        <v>582.95000000000005</v>
      </c>
      <c r="D154" s="141">
        <v>582.95000000000005</v>
      </c>
      <c r="E154" s="47"/>
      <c r="F154" s="47"/>
      <c r="G154" s="47"/>
      <c r="H154" s="43" t="s">
        <v>875</v>
      </c>
    </row>
    <row r="155" spans="1:8" x14ac:dyDescent="0.2">
      <c r="A155" s="139" t="s">
        <v>1464</v>
      </c>
      <c r="B155" s="43" t="s">
        <v>976</v>
      </c>
      <c r="C155" s="141">
        <v>1315.51</v>
      </c>
      <c r="D155" s="141">
        <v>1315.51</v>
      </c>
      <c r="E155" s="47"/>
      <c r="F155" s="47"/>
      <c r="G155" s="47"/>
      <c r="H155" s="43" t="s">
        <v>875</v>
      </c>
    </row>
    <row r="156" spans="1:8" x14ac:dyDescent="0.2">
      <c r="A156" s="45">
        <v>1132</v>
      </c>
      <c r="B156" s="43" t="s">
        <v>205</v>
      </c>
      <c r="C156" s="47">
        <v>0</v>
      </c>
      <c r="D156" s="47">
        <v>0</v>
      </c>
      <c r="E156" s="47">
        <v>0</v>
      </c>
      <c r="F156" s="47">
        <v>0</v>
      </c>
      <c r="G156" s="47">
        <v>0</v>
      </c>
    </row>
    <row r="157" spans="1:8" x14ac:dyDescent="0.2">
      <c r="A157" s="45">
        <v>1133</v>
      </c>
      <c r="B157" s="43" t="s">
        <v>206</v>
      </c>
      <c r="C157" s="47">
        <v>0</v>
      </c>
      <c r="D157" s="47">
        <v>0</v>
      </c>
      <c r="E157" s="47">
        <v>0</v>
      </c>
      <c r="F157" s="47">
        <v>0</v>
      </c>
      <c r="G157" s="47">
        <v>0</v>
      </c>
    </row>
    <row r="158" spans="1:8" x14ac:dyDescent="0.2">
      <c r="A158" s="45">
        <v>1134</v>
      </c>
      <c r="B158" s="43" t="s">
        <v>207</v>
      </c>
      <c r="C158" s="47">
        <v>0</v>
      </c>
      <c r="D158" s="47">
        <v>0</v>
      </c>
      <c r="E158" s="47">
        <v>0</v>
      </c>
      <c r="F158" s="47">
        <v>0</v>
      </c>
      <c r="G158" s="47">
        <v>0</v>
      </c>
    </row>
    <row r="159" spans="1:8" x14ac:dyDescent="0.2">
      <c r="A159" s="45">
        <v>1139</v>
      </c>
      <c r="B159" s="43" t="s">
        <v>208</v>
      </c>
      <c r="C159" s="47">
        <v>0</v>
      </c>
      <c r="D159" s="47">
        <v>0</v>
      </c>
      <c r="E159" s="47">
        <v>0</v>
      </c>
      <c r="F159" s="47">
        <v>0</v>
      </c>
      <c r="G159" s="47">
        <v>0</v>
      </c>
    </row>
    <row r="161" spans="1:8" x14ac:dyDescent="0.2">
      <c r="A161" s="42" t="s">
        <v>605</v>
      </c>
      <c r="B161" s="42"/>
      <c r="C161" s="42"/>
      <c r="D161" s="42"/>
      <c r="E161" s="42"/>
      <c r="F161" s="42"/>
      <c r="G161" s="42"/>
      <c r="H161" s="42"/>
    </row>
    <row r="162" spans="1:8" x14ac:dyDescent="0.2">
      <c r="A162" s="44" t="s">
        <v>146</v>
      </c>
      <c r="B162" s="44" t="s">
        <v>143</v>
      </c>
      <c r="C162" s="44" t="s">
        <v>144</v>
      </c>
      <c r="D162" s="44" t="s">
        <v>155</v>
      </c>
      <c r="E162" s="44" t="s">
        <v>154</v>
      </c>
      <c r="F162" s="44" t="s">
        <v>209</v>
      </c>
      <c r="G162" s="44" t="s">
        <v>157</v>
      </c>
      <c r="H162" s="44"/>
    </row>
    <row r="163" spans="1:8" x14ac:dyDescent="0.2">
      <c r="A163" s="45">
        <v>1140</v>
      </c>
      <c r="B163" s="43" t="s">
        <v>210</v>
      </c>
      <c r="C163" s="47">
        <v>0</v>
      </c>
    </row>
    <row r="164" spans="1:8" x14ac:dyDescent="0.2">
      <c r="A164" s="45">
        <v>1141</v>
      </c>
      <c r="B164" s="43" t="s">
        <v>211</v>
      </c>
      <c r="C164" s="47">
        <v>0</v>
      </c>
    </row>
    <row r="165" spans="1:8" x14ac:dyDescent="0.2">
      <c r="A165" s="45">
        <v>1142</v>
      </c>
      <c r="B165" s="43" t="s">
        <v>212</v>
      </c>
      <c r="C165" s="47">
        <v>0</v>
      </c>
    </row>
    <row r="166" spans="1:8" x14ac:dyDescent="0.2">
      <c r="A166" s="45">
        <v>1143</v>
      </c>
      <c r="B166" s="43" t="s">
        <v>213</v>
      </c>
      <c r="C166" s="47">
        <v>0</v>
      </c>
    </row>
    <row r="167" spans="1:8" x14ac:dyDescent="0.2">
      <c r="A167" s="45">
        <v>1144</v>
      </c>
      <c r="B167" s="43" t="s">
        <v>214</v>
      </c>
      <c r="C167" s="47">
        <v>0</v>
      </c>
    </row>
    <row r="168" spans="1:8" x14ac:dyDescent="0.2">
      <c r="A168" s="45">
        <v>1145</v>
      </c>
      <c r="B168" s="43" t="s">
        <v>215</v>
      </c>
      <c r="C168" s="47">
        <v>0</v>
      </c>
    </row>
    <row r="170" spans="1:8" x14ac:dyDescent="0.2">
      <c r="A170" s="42" t="s">
        <v>582</v>
      </c>
      <c r="B170" s="42"/>
      <c r="C170" s="42"/>
      <c r="D170" s="42"/>
      <c r="E170" s="42"/>
      <c r="F170" s="42"/>
      <c r="G170" s="42"/>
      <c r="H170" s="42"/>
    </row>
    <row r="171" spans="1:8" x14ac:dyDescent="0.2">
      <c r="A171" s="44" t="s">
        <v>146</v>
      </c>
      <c r="B171" s="44" t="s">
        <v>143</v>
      </c>
      <c r="C171" s="44" t="s">
        <v>144</v>
      </c>
      <c r="D171" s="44" t="s">
        <v>153</v>
      </c>
      <c r="E171" s="44" t="s">
        <v>156</v>
      </c>
      <c r="F171" s="44" t="s">
        <v>216</v>
      </c>
      <c r="G171" s="44"/>
      <c r="H171" s="44"/>
    </row>
    <row r="172" spans="1:8" x14ac:dyDescent="0.2">
      <c r="A172" s="45">
        <v>1150</v>
      </c>
      <c r="B172" s="43" t="s">
        <v>217</v>
      </c>
      <c r="C172" s="47">
        <v>0</v>
      </c>
    </row>
    <row r="173" spans="1:8" x14ac:dyDescent="0.2">
      <c r="A173" s="45">
        <v>1151</v>
      </c>
      <c r="B173" s="43" t="s">
        <v>218</v>
      </c>
      <c r="C173" s="47">
        <v>0</v>
      </c>
    </row>
    <row r="175" spans="1:8" x14ac:dyDescent="0.2">
      <c r="A175" s="42" t="s">
        <v>583</v>
      </c>
      <c r="B175" s="42"/>
      <c r="C175" s="42"/>
      <c r="D175" s="42"/>
      <c r="E175" s="42"/>
      <c r="F175" s="42"/>
      <c r="G175" s="42"/>
      <c r="H175" s="42"/>
    </row>
    <row r="176" spans="1:8" x14ac:dyDescent="0.2">
      <c r="A176" s="44" t="s">
        <v>146</v>
      </c>
      <c r="B176" s="44" t="s">
        <v>143</v>
      </c>
      <c r="C176" s="44" t="s">
        <v>144</v>
      </c>
      <c r="D176" s="44" t="s">
        <v>145</v>
      </c>
      <c r="E176" s="44" t="s">
        <v>201</v>
      </c>
      <c r="F176" s="44"/>
      <c r="G176" s="44"/>
      <c r="H176" s="44"/>
    </row>
    <row r="177" spans="1:8" x14ac:dyDescent="0.2">
      <c r="A177" s="45">
        <v>1213</v>
      </c>
      <c r="B177" s="43" t="s">
        <v>219</v>
      </c>
      <c r="C177" s="47">
        <v>0</v>
      </c>
    </row>
    <row r="179" spans="1:8" x14ac:dyDescent="0.2">
      <c r="A179" s="42" t="s">
        <v>584</v>
      </c>
      <c r="B179" s="42"/>
      <c r="C179" s="42"/>
      <c r="D179" s="42"/>
      <c r="E179" s="42"/>
      <c r="F179" s="42"/>
      <c r="G179" s="42"/>
      <c r="H179" s="42"/>
    </row>
    <row r="180" spans="1:8" x14ac:dyDescent="0.2">
      <c r="A180" s="44" t="s">
        <v>146</v>
      </c>
      <c r="B180" s="44" t="s">
        <v>143</v>
      </c>
      <c r="C180" s="44" t="s">
        <v>144</v>
      </c>
      <c r="D180" s="44"/>
      <c r="E180" s="44"/>
      <c r="F180" s="44"/>
      <c r="G180" s="44"/>
      <c r="H180" s="44"/>
    </row>
    <row r="181" spans="1:8" x14ac:dyDescent="0.2">
      <c r="A181" s="45">
        <v>1214</v>
      </c>
      <c r="B181" s="43" t="s">
        <v>220</v>
      </c>
      <c r="C181" s="47">
        <v>0</v>
      </c>
    </row>
    <row r="183" spans="1:8" x14ac:dyDescent="0.2">
      <c r="A183" s="42" t="s">
        <v>585</v>
      </c>
      <c r="B183" s="42"/>
      <c r="C183" s="42"/>
      <c r="D183" s="42"/>
      <c r="E183" s="42"/>
      <c r="F183" s="42"/>
      <c r="G183" s="42"/>
      <c r="H183" s="42"/>
    </row>
    <row r="184" spans="1:8" x14ac:dyDescent="0.2">
      <c r="A184" s="44" t="s">
        <v>146</v>
      </c>
      <c r="B184" s="44" t="s">
        <v>143</v>
      </c>
      <c r="C184" s="44" t="s">
        <v>144</v>
      </c>
      <c r="D184" s="44" t="s">
        <v>158</v>
      </c>
      <c r="E184" s="44" t="s">
        <v>159</v>
      </c>
      <c r="F184" s="44" t="s">
        <v>153</v>
      </c>
      <c r="G184" s="44" t="s">
        <v>221</v>
      </c>
      <c r="H184" s="44" t="s">
        <v>160</v>
      </c>
    </row>
    <row r="185" spans="1:8" x14ac:dyDescent="0.2">
      <c r="A185" s="45">
        <v>1230</v>
      </c>
      <c r="B185" s="43" t="s">
        <v>222</v>
      </c>
      <c r="C185" s="47">
        <v>0</v>
      </c>
      <c r="D185" s="47">
        <v>0</v>
      </c>
      <c r="E185" s="47">
        <v>0</v>
      </c>
    </row>
    <row r="186" spans="1:8" x14ac:dyDescent="0.2">
      <c r="A186" s="45">
        <v>1231</v>
      </c>
      <c r="B186" s="43" t="s">
        <v>223</v>
      </c>
      <c r="C186" s="47">
        <v>0</v>
      </c>
      <c r="D186" s="47">
        <v>0</v>
      </c>
      <c r="E186" s="47">
        <v>0</v>
      </c>
    </row>
    <row r="187" spans="1:8" x14ac:dyDescent="0.2">
      <c r="A187" s="45">
        <v>1232</v>
      </c>
      <c r="B187" s="43" t="s">
        <v>224</v>
      </c>
      <c r="C187" s="47">
        <v>0</v>
      </c>
      <c r="D187" s="47">
        <v>0</v>
      </c>
      <c r="E187" s="47">
        <v>0</v>
      </c>
    </row>
    <row r="188" spans="1:8" x14ac:dyDescent="0.2">
      <c r="A188" s="45">
        <v>1233</v>
      </c>
      <c r="B188" s="43" t="s">
        <v>225</v>
      </c>
      <c r="C188" s="47">
        <v>0</v>
      </c>
      <c r="D188" s="47">
        <v>0</v>
      </c>
      <c r="E188" s="47">
        <v>0</v>
      </c>
    </row>
    <row r="189" spans="1:8" x14ac:dyDescent="0.2">
      <c r="A189" s="45">
        <v>1234</v>
      </c>
      <c r="B189" s="43" t="s">
        <v>226</v>
      </c>
      <c r="C189" s="47">
        <v>0</v>
      </c>
      <c r="D189" s="47">
        <v>0</v>
      </c>
      <c r="E189" s="47">
        <v>0</v>
      </c>
    </row>
    <row r="190" spans="1:8" x14ac:dyDescent="0.2">
      <c r="A190" s="45">
        <v>1235</v>
      </c>
      <c r="B190" s="43" t="s">
        <v>227</v>
      </c>
      <c r="C190" s="47">
        <v>0</v>
      </c>
      <c r="D190" s="47">
        <v>0</v>
      </c>
      <c r="E190" s="47">
        <v>0</v>
      </c>
    </row>
    <row r="191" spans="1:8" x14ac:dyDescent="0.2">
      <c r="A191" s="45">
        <v>1236</v>
      </c>
      <c r="B191" s="43" t="s">
        <v>228</v>
      </c>
      <c r="C191" s="47">
        <v>0</v>
      </c>
      <c r="D191" s="47">
        <v>0</v>
      </c>
      <c r="E191" s="47">
        <v>0</v>
      </c>
    </row>
    <row r="192" spans="1:8" x14ac:dyDescent="0.2">
      <c r="A192" s="45">
        <v>1239</v>
      </c>
      <c r="B192" s="43" t="s">
        <v>229</v>
      </c>
      <c r="C192" s="47">
        <v>0</v>
      </c>
      <c r="D192" s="47">
        <v>0</v>
      </c>
      <c r="E192" s="47">
        <v>0</v>
      </c>
    </row>
    <row r="193" spans="1:9" x14ac:dyDescent="0.2">
      <c r="A193" s="143">
        <v>1240</v>
      </c>
      <c r="B193" s="144" t="s">
        <v>230</v>
      </c>
      <c r="C193" s="145">
        <f t="shared" ref="C193:E193" si="3">SUM(C194:C201)</f>
        <v>18882899.200000003</v>
      </c>
      <c r="D193" s="145">
        <f t="shared" si="3"/>
        <v>1558591.5499999998</v>
      </c>
      <c r="E193" s="145">
        <f t="shared" si="3"/>
        <v>11555112.24</v>
      </c>
      <c r="F193" s="146"/>
      <c r="G193" s="144"/>
      <c r="H193" s="144"/>
      <c r="I193" s="144"/>
    </row>
    <row r="194" spans="1:9" ht="22.5" x14ac:dyDescent="0.2">
      <c r="A194" s="143">
        <v>1241</v>
      </c>
      <c r="B194" s="144" t="s">
        <v>231</v>
      </c>
      <c r="C194" s="147">
        <v>5198771.66</v>
      </c>
      <c r="D194" s="172">
        <v>482780.41</v>
      </c>
      <c r="E194" s="172">
        <v>3613785.8520899802</v>
      </c>
      <c r="F194" s="144" t="s">
        <v>876</v>
      </c>
      <c r="G194" s="148" t="s">
        <v>877</v>
      </c>
      <c r="H194" s="144" t="s">
        <v>878</v>
      </c>
      <c r="I194" s="144" t="s">
        <v>879</v>
      </c>
    </row>
    <row r="195" spans="1:9" x14ac:dyDescent="0.2">
      <c r="A195" s="143">
        <v>1242</v>
      </c>
      <c r="B195" s="144" t="s">
        <v>232</v>
      </c>
      <c r="C195" s="147">
        <v>6762847.9400000004</v>
      </c>
      <c r="D195" s="172">
        <v>644178.51</v>
      </c>
      <c r="E195" s="172">
        <v>3095879.73</v>
      </c>
      <c r="F195" s="144" t="s">
        <v>876</v>
      </c>
      <c r="G195" s="149">
        <v>0.1</v>
      </c>
      <c r="H195" s="144" t="s">
        <v>878</v>
      </c>
      <c r="I195" s="144" t="s">
        <v>879</v>
      </c>
    </row>
    <row r="196" spans="1:9" x14ac:dyDescent="0.2">
      <c r="A196" s="143">
        <v>1243</v>
      </c>
      <c r="B196" s="144" t="s">
        <v>233</v>
      </c>
      <c r="C196" s="146">
        <v>0</v>
      </c>
      <c r="D196" s="172">
        <v>0</v>
      </c>
      <c r="E196" s="172">
        <v>0</v>
      </c>
      <c r="F196" s="144"/>
      <c r="G196" s="148"/>
      <c r="H196" s="144"/>
      <c r="I196" s="144"/>
    </row>
    <row r="197" spans="1:9" x14ac:dyDescent="0.2">
      <c r="A197" s="143">
        <v>1244</v>
      </c>
      <c r="B197" s="144" t="s">
        <v>234</v>
      </c>
      <c r="C197" s="146">
        <v>3166259.91</v>
      </c>
      <c r="D197" s="172">
        <v>185251.44</v>
      </c>
      <c r="E197" s="172">
        <v>2363344.29</v>
      </c>
      <c r="F197" s="144" t="s">
        <v>876</v>
      </c>
      <c r="G197" s="149">
        <v>0.25</v>
      </c>
      <c r="H197" s="144" t="s">
        <v>878</v>
      </c>
      <c r="I197" s="144" t="s">
        <v>879</v>
      </c>
    </row>
    <row r="198" spans="1:9" x14ac:dyDescent="0.2">
      <c r="A198" s="143">
        <v>1245</v>
      </c>
      <c r="B198" s="144" t="s">
        <v>235</v>
      </c>
      <c r="C198" s="146">
        <v>0</v>
      </c>
      <c r="D198" s="172">
        <v>0</v>
      </c>
      <c r="E198" s="172">
        <v>0</v>
      </c>
      <c r="F198" s="144"/>
      <c r="G198" s="148"/>
      <c r="H198" s="144"/>
      <c r="I198" s="144"/>
    </row>
    <row r="199" spans="1:9" x14ac:dyDescent="0.2">
      <c r="A199" s="143">
        <v>1246</v>
      </c>
      <c r="B199" s="144" t="s">
        <v>236</v>
      </c>
      <c r="C199" s="146">
        <v>3453295.55</v>
      </c>
      <c r="D199" s="172">
        <v>246381.19</v>
      </c>
      <c r="E199" s="181">
        <v>2482102.3679100205</v>
      </c>
      <c r="F199" s="144" t="s">
        <v>876</v>
      </c>
      <c r="G199" s="149">
        <v>0.1</v>
      </c>
      <c r="H199" s="144" t="s">
        <v>878</v>
      </c>
      <c r="I199" s="144" t="s">
        <v>879</v>
      </c>
    </row>
    <row r="200" spans="1:9" x14ac:dyDescent="0.2">
      <c r="A200" s="143">
        <v>1247</v>
      </c>
      <c r="B200" s="144" t="s">
        <v>237</v>
      </c>
      <c r="C200" s="146">
        <v>301724.14</v>
      </c>
      <c r="D200" s="172">
        <v>0</v>
      </c>
      <c r="E200" s="172">
        <v>0</v>
      </c>
      <c r="F200" s="144"/>
      <c r="G200" s="144"/>
      <c r="H200" s="144"/>
      <c r="I200" s="144"/>
    </row>
    <row r="201" spans="1:9" x14ac:dyDescent="0.2">
      <c r="A201" s="143">
        <v>1248</v>
      </c>
      <c r="B201" s="144" t="s">
        <v>238</v>
      </c>
      <c r="C201" s="146">
        <v>0</v>
      </c>
      <c r="D201" s="172">
        <v>0</v>
      </c>
      <c r="E201" s="172">
        <v>0</v>
      </c>
      <c r="F201" s="144"/>
      <c r="G201" s="144"/>
      <c r="H201" s="144"/>
      <c r="I201" s="144"/>
    </row>
    <row r="202" spans="1:9" x14ac:dyDescent="0.2">
      <c r="E202" s="171"/>
      <c r="F202" s="171"/>
    </row>
    <row r="203" spans="1:9" x14ac:dyDescent="0.2">
      <c r="A203" s="42" t="s">
        <v>586</v>
      </c>
      <c r="B203" s="42"/>
      <c r="C203" s="42"/>
      <c r="D203" s="42"/>
      <c r="E203" s="42"/>
      <c r="F203" s="42"/>
      <c r="G203" s="42"/>
      <c r="H203" s="42"/>
    </row>
    <row r="204" spans="1:9" x14ac:dyDescent="0.2">
      <c r="A204" s="44" t="s">
        <v>146</v>
      </c>
      <c r="B204" s="44" t="s">
        <v>143</v>
      </c>
      <c r="C204" s="44" t="s">
        <v>144</v>
      </c>
      <c r="D204" s="44" t="s">
        <v>161</v>
      </c>
      <c r="E204" s="44" t="s">
        <v>239</v>
      </c>
      <c r="F204" s="44" t="s">
        <v>153</v>
      </c>
      <c r="G204" s="44" t="s">
        <v>221</v>
      </c>
      <c r="H204" s="44" t="s">
        <v>160</v>
      </c>
    </row>
    <row r="205" spans="1:9" x14ac:dyDescent="0.2">
      <c r="A205" s="45">
        <v>1250</v>
      </c>
      <c r="B205" s="43" t="s">
        <v>240</v>
      </c>
      <c r="C205" s="138">
        <f>+C206</f>
        <v>133169</v>
      </c>
      <c r="D205" s="138">
        <f t="shared" ref="D205:E205" si="4">+D206</f>
        <v>7049.7</v>
      </c>
      <c r="E205" s="138">
        <f t="shared" si="4"/>
        <v>18165.57</v>
      </c>
    </row>
    <row r="206" spans="1:9" x14ac:dyDescent="0.2">
      <c r="A206" s="45">
        <v>1251</v>
      </c>
      <c r="B206" s="43" t="s">
        <v>241</v>
      </c>
      <c r="C206" s="47">
        <f>+C207</f>
        <v>133169</v>
      </c>
      <c r="D206" s="47">
        <f t="shared" ref="D206:E206" si="5">+D207</f>
        <v>7049.7</v>
      </c>
      <c r="E206" s="47">
        <f t="shared" si="5"/>
        <v>18165.57</v>
      </c>
    </row>
    <row r="207" spans="1:9" x14ac:dyDescent="0.2">
      <c r="A207" s="45" t="s">
        <v>880</v>
      </c>
      <c r="B207" s="43" t="s">
        <v>881</v>
      </c>
      <c r="C207" s="146">
        <v>133169</v>
      </c>
      <c r="D207" s="146">
        <v>7049.7</v>
      </c>
      <c r="E207" s="146">
        <v>18165.57</v>
      </c>
      <c r="F207" s="43" t="s">
        <v>876</v>
      </c>
      <c r="G207" s="150">
        <v>0.05</v>
      </c>
      <c r="H207" s="43" t="s">
        <v>878</v>
      </c>
      <c r="I207" s="43" t="s">
        <v>879</v>
      </c>
    </row>
    <row r="208" spans="1:9" x14ac:dyDescent="0.2">
      <c r="A208" s="45">
        <v>1252</v>
      </c>
      <c r="B208" s="43" t="s">
        <v>242</v>
      </c>
      <c r="C208" s="47">
        <v>0</v>
      </c>
      <c r="D208" s="47">
        <v>0</v>
      </c>
      <c r="E208" s="47">
        <v>0</v>
      </c>
    </row>
    <row r="209" spans="1:8" x14ac:dyDescent="0.2">
      <c r="A209" s="45">
        <v>1253</v>
      </c>
      <c r="B209" s="43" t="s">
        <v>243</v>
      </c>
      <c r="C209" s="47">
        <v>0</v>
      </c>
      <c r="D209" s="47">
        <v>0</v>
      </c>
      <c r="E209" s="47">
        <v>0</v>
      </c>
    </row>
    <row r="210" spans="1:8" x14ac:dyDescent="0.2">
      <c r="A210" s="45">
        <v>1254</v>
      </c>
      <c r="B210" s="43" t="s">
        <v>244</v>
      </c>
      <c r="C210" s="47">
        <v>0</v>
      </c>
      <c r="D210" s="47">
        <v>0</v>
      </c>
      <c r="E210" s="47">
        <v>0</v>
      </c>
    </row>
    <row r="211" spans="1:8" x14ac:dyDescent="0.2">
      <c r="A211" s="45">
        <v>1259</v>
      </c>
      <c r="B211" s="43" t="s">
        <v>245</v>
      </c>
      <c r="C211" s="47">
        <v>0</v>
      </c>
      <c r="D211" s="47">
        <v>0</v>
      </c>
      <c r="E211" s="47">
        <v>0</v>
      </c>
    </row>
    <row r="212" spans="1:8" x14ac:dyDescent="0.2">
      <c r="A212" s="45">
        <v>1270</v>
      </c>
      <c r="B212" s="43" t="s">
        <v>246</v>
      </c>
      <c r="C212" s="138">
        <f>+C215</f>
        <v>19166.2</v>
      </c>
      <c r="D212" s="47">
        <v>0</v>
      </c>
      <c r="E212" s="47">
        <v>0</v>
      </c>
    </row>
    <row r="213" spans="1:8" x14ac:dyDescent="0.2">
      <c r="A213" s="45">
        <v>1271</v>
      </c>
      <c r="B213" s="43" t="s">
        <v>247</v>
      </c>
      <c r="C213" s="47">
        <v>0</v>
      </c>
      <c r="D213" s="47">
        <v>0</v>
      </c>
      <c r="E213" s="47">
        <v>0</v>
      </c>
    </row>
    <row r="214" spans="1:8" x14ac:dyDescent="0.2">
      <c r="A214" s="45">
        <v>1272</v>
      </c>
      <c r="B214" s="43" t="s">
        <v>248</v>
      </c>
      <c r="C214" s="47">
        <v>0</v>
      </c>
      <c r="D214" s="47">
        <v>0</v>
      </c>
      <c r="E214" s="47">
        <v>0</v>
      </c>
    </row>
    <row r="215" spans="1:8" x14ac:dyDescent="0.2">
      <c r="A215" s="45">
        <v>1273</v>
      </c>
      <c r="B215" s="43" t="s">
        <v>249</v>
      </c>
      <c r="C215" s="47">
        <f>+C216+C217</f>
        <v>19166.2</v>
      </c>
      <c r="D215" s="47">
        <v>0</v>
      </c>
      <c r="E215" s="47">
        <v>0</v>
      </c>
    </row>
    <row r="216" spans="1:8" x14ac:dyDescent="0.2">
      <c r="A216" s="142" t="s">
        <v>882</v>
      </c>
      <c r="B216" s="142" t="s">
        <v>883</v>
      </c>
      <c r="C216" s="151">
        <v>1750</v>
      </c>
      <c r="D216" s="47">
        <v>0</v>
      </c>
      <c r="E216" s="47">
        <v>0</v>
      </c>
    </row>
    <row r="217" spans="1:8" x14ac:dyDescent="0.2">
      <c r="A217" s="142" t="s">
        <v>884</v>
      </c>
      <c r="B217" s="142" t="s">
        <v>885</v>
      </c>
      <c r="C217" s="151">
        <v>17416.2</v>
      </c>
      <c r="D217" s="47">
        <v>0</v>
      </c>
      <c r="E217" s="47">
        <v>0</v>
      </c>
    </row>
    <row r="218" spans="1:8" x14ac:dyDescent="0.2">
      <c r="A218" s="45">
        <v>1274</v>
      </c>
      <c r="B218" s="43" t="s">
        <v>250</v>
      </c>
      <c r="C218" s="47">
        <v>0</v>
      </c>
      <c r="D218" s="47">
        <v>0</v>
      </c>
      <c r="E218" s="47">
        <v>0</v>
      </c>
    </row>
    <row r="219" spans="1:8" x14ac:dyDescent="0.2">
      <c r="A219" s="45">
        <v>1275</v>
      </c>
      <c r="B219" s="43" t="s">
        <v>251</v>
      </c>
      <c r="C219" s="47">
        <v>0</v>
      </c>
      <c r="D219" s="47">
        <v>0</v>
      </c>
      <c r="E219" s="47">
        <v>0</v>
      </c>
    </row>
    <row r="220" spans="1:8" x14ac:dyDescent="0.2">
      <c r="A220" s="45">
        <v>1279</v>
      </c>
      <c r="B220" s="43" t="s">
        <v>252</v>
      </c>
      <c r="C220" s="47">
        <v>0</v>
      </c>
      <c r="D220" s="47">
        <v>0</v>
      </c>
      <c r="E220" s="47">
        <v>0</v>
      </c>
    </row>
    <row r="222" spans="1:8" x14ac:dyDescent="0.2">
      <c r="A222" s="42" t="s">
        <v>587</v>
      </c>
      <c r="B222" s="42"/>
      <c r="C222" s="42"/>
      <c r="D222" s="42"/>
      <c r="E222" s="42"/>
      <c r="F222" s="42"/>
      <c r="G222" s="42"/>
      <c r="H222" s="42"/>
    </row>
    <row r="223" spans="1:8" x14ac:dyDescent="0.2">
      <c r="A223" s="44" t="s">
        <v>146</v>
      </c>
      <c r="B223" s="44" t="s">
        <v>143</v>
      </c>
      <c r="C223" s="44" t="s">
        <v>144</v>
      </c>
      <c r="D223" s="44" t="s">
        <v>253</v>
      </c>
      <c r="E223" s="44"/>
      <c r="F223" s="44"/>
      <c r="G223" s="44"/>
      <c r="H223" s="44"/>
    </row>
    <row r="224" spans="1:8" x14ac:dyDescent="0.2">
      <c r="A224" s="45">
        <v>1160</v>
      </c>
      <c r="B224" s="43" t="s">
        <v>254</v>
      </c>
      <c r="C224" s="47">
        <v>0</v>
      </c>
    </row>
    <row r="225" spans="1:8" x14ac:dyDescent="0.2">
      <c r="A225" s="45">
        <v>1161</v>
      </c>
      <c r="B225" s="43" t="s">
        <v>255</v>
      </c>
      <c r="C225" s="47">
        <v>0</v>
      </c>
    </row>
    <row r="226" spans="1:8" x14ac:dyDescent="0.2">
      <c r="A226" s="45">
        <v>1162</v>
      </c>
      <c r="B226" s="43" t="s">
        <v>256</v>
      </c>
      <c r="C226" s="47">
        <v>0</v>
      </c>
    </row>
    <row r="228" spans="1:8" x14ac:dyDescent="0.2">
      <c r="A228" s="42" t="s">
        <v>588</v>
      </c>
      <c r="B228" s="42"/>
      <c r="C228" s="42"/>
      <c r="D228" s="42"/>
      <c r="E228" s="42"/>
      <c r="F228" s="42"/>
      <c r="G228" s="42"/>
      <c r="H228" s="42"/>
    </row>
    <row r="229" spans="1:8" x14ac:dyDescent="0.2">
      <c r="A229" s="44" t="s">
        <v>146</v>
      </c>
      <c r="B229" s="44" t="s">
        <v>143</v>
      </c>
      <c r="C229" s="44" t="s">
        <v>144</v>
      </c>
      <c r="D229" s="44" t="s">
        <v>201</v>
      </c>
      <c r="E229" s="44"/>
      <c r="F229" s="44"/>
      <c r="G229" s="44"/>
      <c r="H229" s="44"/>
    </row>
    <row r="230" spans="1:8" x14ac:dyDescent="0.2">
      <c r="A230" s="45">
        <v>1290</v>
      </c>
      <c r="B230" s="43" t="s">
        <v>257</v>
      </c>
      <c r="C230" s="47">
        <v>0</v>
      </c>
    </row>
    <row r="231" spans="1:8" x14ac:dyDescent="0.2">
      <c r="A231" s="45">
        <v>1291</v>
      </c>
      <c r="B231" s="43" t="s">
        <v>258</v>
      </c>
      <c r="C231" s="47">
        <v>0</v>
      </c>
    </row>
    <row r="232" spans="1:8" x14ac:dyDescent="0.2">
      <c r="A232" s="45">
        <v>1292</v>
      </c>
      <c r="B232" s="43" t="s">
        <v>259</v>
      </c>
      <c r="C232" s="47">
        <v>0</v>
      </c>
    </row>
    <row r="233" spans="1:8" x14ac:dyDescent="0.2">
      <c r="A233" s="45">
        <v>1293</v>
      </c>
      <c r="B233" s="43" t="s">
        <v>260</v>
      </c>
      <c r="C233" s="47">
        <v>0</v>
      </c>
    </row>
    <row r="235" spans="1:8" x14ac:dyDescent="0.2">
      <c r="A235" s="42" t="s">
        <v>589</v>
      </c>
      <c r="B235" s="42"/>
      <c r="C235" s="42"/>
      <c r="D235" s="42"/>
      <c r="E235" s="42"/>
      <c r="F235" s="42"/>
      <c r="G235" s="42"/>
      <c r="H235" s="42"/>
    </row>
    <row r="236" spans="1:8" x14ac:dyDescent="0.2">
      <c r="A236" s="44" t="s">
        <v>146</v>
      </c>
      <c r="B236" s="44" t="s">
        <v>143</v>
      </c>
      <c r="C236" s="44" t="s">
        <v>144</v>
      </c>
      <c r="D236" s="44" t="s">
        <v>197</v>
      </c>
      <c r="E236" s="44" t="s">
        <v>198</v>
      </c>
      <c r="F236" s="44" t="s">
        <v>199</v>
      </c>
      <c r="G236" s="44" t="s">
        <v>261</v>
      </c>
      <c r="H236" s="44" t="s">
        <v>262</v>
      </c>
    </row>
    <row r="237" spans="1:8" x14ac:dyDescent="0.2">
      <c r="A237" s="45">
        <v>2110</v>
      </c>
      <c r="B237" s="43" t="s">
        <v>263</v>
      </c>
      <c r="C237" s="138">
        <f>+C239+C298+C314</f>
        <v>3748304.8000000003</v>
      </c>
      <c r="D237" s="138">
        <f>+D239+D298+D314</f>
        <v>3748304.8000000003</v>
      </c>
      <c r="E237" s="138">
        <f>+E239+E298+E314</f>
        <v>0</v>
      </c>
      <c r="F237" s="138">
        <f>+F239+F298+F314</f>
        <v>0</v>
      </c>
      <c r="G237" s="138">
        <f>+G239+G298+G314</f>
        <v>0</v>
      </c>
    </row>
    <row r="238" spans="1:8" x14ac:dyDescent="0.2">
      <c r="A238" s="45">
        <v>2111</v>
      </c>
      <c r="B238" s="43" t="s">
        <v>264</v>
      </c>
      <c r="C238" s="47">
        <v>0</v>
      </c>
      <c r="D238" s="47">
        <v>0</v>
      </c>
      <c r="E238" s="47">
        <v>0</v>
      </c>
      <c r="F238" s="47">
        <v>0</v>
      </c>
      <c r="G238" s="47">
        <v>0</v>
      </c>
    </row>
    <row r="239" spans="1:8" x14ac:dyDescent="0.2">
      <c r="A239" s="45">
        <v>2112</v>
      </c>
      <c r="B239" s="43" t="s">
        <v>265</v>
      </c>
      <c r="C239" s="138">
        <f>SUM(C240:C293)</f>
        <v>672825.73</v>
      </c>
      <c r="D239" s="138">
        <f>SUM(D240:D293)</f>
        <v>672825.73</v>
      </c>
      <c r="E239" s="138">
        <f>SUM(E240:E293)</f>
        <v>0</v>
      </c>
      <c r="F239" s="138">
        <f>SUM(F240:F293)</f>
        <v>0</v>
      </c>
      <c r="G239" s="138">
        <f>SUM(G240:G293)</f>
        <v>0</v>
      </c>
    </row>
    <row r="240" spans="1:8" x14ac:dyDescent="0.2">
      <c r="A240" s="139" t="s">
        <v>886</v>
      </c>
      <c r="B240" s="43" t="s">
        <v>887</v>
      </c>
      <c r="C240" s="141">
        <v>8630.4</v>
      </c>
      <c r="D240" s="141">
        <v>8630.4</v>
      </c>
      <c r="E240" s="141"/>
      <c r="F240" s="47"/>
      <c r="G240" s="47"/>
      <c r="H240" s="152" t="s">
        <v>977</v>
      </c>
    </row>
    <row r="241" spans="1:8" x14ac:dyDescent="0.2">
      <c r="A241" s="139" t="s">
        <v>888</v>
      </c>
      <c r="B241" s="43" t="s">
        <v>889</v>
      </c>
      <c r="C241" s="141">
        <v>53360</v>
      </c>
      <c r="D241" s="141">
        <v>53360</v>
      </c>
      <c r="E241" s="141"/>
      <c r="F241" s="47"/>
      <c r="G241" s="47"/>
      <c r="H241" s="152" t="s">
        <v>977</v>
      </c>
    </row>
    <row r="242" spans="1:8" x14ac:dyDescent="0.2">
      <c r="A242" s="139" t="s">
        <v>890</v>
      </c>
      <c r="B242" s="43" t="s">
        <v>891</v>
      </c>
      <c r="C242" s="141">
        <v>1808</v>
      </c>
      <c r="D242" s="141">
        <v>1808</v>
      </c>
      <c r="E242" s="141"/>
      <c r="F242" s="47"/>
      <c r="G242" s="47"/>
      <c r="H242" s="152" t="s">
        <v>977</v>
      </c>
    </row>
    <row r="243" spans="1:8" x14ac:dyDescent="0.2">
      <c r="A243" s="139" t="s">
        <v>892</v>
      </c>
      <c r="B243" s="43" t="s">
        <v>893</v>
      </c>
      <c r="C243" s="141">
        <v>54596.160000000003</v>
      </c>
      <c r="D243" s="141">
        <v>54596.160000000003</v>
      </c>
      <c r="E243" s="141"/>
      <c r="F243" s="47"/>
      <c r="G243" s="47"/>
      <c r="H243" s="152" t="s">
        <v>977</v>
      </c>
    </row>
    <row r="244" spans="1:8" x14ac:dyDescent="0.2">
      <c r="A244" s="139" t="s">
        <v>894</v>
      </c>
      <c r="B244" s="43" t="s">
        <v>895</v>
      </c>
      <c r="C244" s="141">
        <v>25583.62</v>
      </c>
      <c r="D244" s="141">
        <v>25583.62</v>
      </c>
      <c r="E244" s="141"/>
      <c r="F244" s="47"/>
      <c r="G244" s="47"/>
      <c r="H244" s="152" t="s">
        <v>977</v>
      </c>
    </row>
    <row r="245" spans="1:8" x14ac:dyDescent="0.2">
      <c r="A245" s="139" t="s">
        <v>896</v>
      </c>
      <c r="B245" s="43" t="s">
        <v>897</v>
      </c>
      <c r="C245" s="141">
        <v>1303.58</v>
      </c>
      <c r="D245" s="141">
        <v>1303.58</v>
      </c>
      <c r="E245" s="141"/>
      <c r="F245" s="47"/>
      <c r="G245" s="47"/>
      <c r="H245" s="152" t="s">
        <v>977</v>
      </c>
    </row>
    <row r="246" spans="1:8" x14ac:dyDescent="0.2">
      <c r="A246" s="139" t="s">
        <v>898</v>
      </c>
      <c r="B246" s="43" t="s">
        <v>801</v>
      </c>
      <c r="C246" s="141">
        <v>582.92999999999995</v>
      </c>
      <c r="D246" s="141">
        <v>582.92999999999995</v>
      </c>
      <c r="E246" s="141"/>
      <c r="F246" s="47"/>
      <c r="G246" s="47"/>
      <c r="H246" s="152" t="s">
        <v>977</v>
      </c>
    </row>
    <row r="247" spans="1:8" x14ac:dyDescent="0.2">
      <c r="A247" s="139" t="s">
        <v>1465</v>
      </c>
      <c r="B247" s="43" t="s">
        <v>1466</v>
      </c>
      <c r="C247" s="141">
        <v>15774.74</v>
      </c>
      <c r="D247" s="141">
        <v>15774.74</v>
      </c>
      <c r="E247" s="141"/>
      <c r="F247" s="47"/>
      <c r="G247" s="47"/>
      <c r="H247" s="152" t="s">
        <v>977</v>
      </c>
    </row>
    <row r="248" spans="1:8" x14ac:dyDescent="0.2">
      <c r="A248" s="139" t="s">
        <v>899</v>
      </c>
      <c r="B248" s="43" t="s">
        <v>900</v>
      </c>
      <c r="C248" s="141">
        <v>1248.02</v>
      </c>
      <c r="D248" s="141">
        <v>1248.02</v>
      </c>
      <c r="E248" s="141"/>
      <c r="F248" s="47"/>
      <c r="G248" s="47"/>
      <c r="H248" s="152" t="s">
        <v>977</v>
      </c>
    </row>
    <row r="249" spans="1:8" x14ac:dyDescent="0.2">
      <c r="A249" s="139" t="s">
        <v>901</v>
      </c>
      <c r="B249" s="43" t="s">
        <v>902</v>
      </c>
      <c r="C249" s="141">
        <v>4063.7</v>
      </c>
      <c r="D249" s="141">
        <v>4063.7</v>
      </c>
      <c r="E249" s="141"/>
      <c r="F249" s="47"/>
      <c r="G249" s="47"/>
      <c r="H249" s="152" t="s">
        <v>977</v>
      </c>
    </row>
    <row r="250" spans="1:8" x14ac:dyDescent="0.2">
      <c r="A250" s="139" t="s">
        <v>903</v>
      </c>
      <c r="B250" s="43" t="s">
        <v>904</v>
      </c>
      <c r="C250" s="141">
        <v>7134</v>
      </c>
      <c r="D250" s="141">
        <v>7134</v>
      </c>
      <c r="E250" s="141"/>
      <c r="F250" s="47"/>
      <c r="G250" s="47"/>
      <c r="H250" s="152" t="s">
        <v>977</v>
      </c>
    </row>
    <row r="251" spans="1:8" x14ac:dyDescent="0.2">
      <c r="A251" s="139" t="s">
        <v>905</v>
      </c>
      <c r="B251" s="43" t="s">
        <v>906</v>
      </c>
      <c r="C251" s="141">
        <v>60</v>
      </c>
      <c r="D251" s="141">
        <v>60</v>
      </c>
      <c r="E251" s="141"/>
      <c r="F251" s="47"/>
      <c r="G251" s="47"/>
      <c r="H251" s="152" t="s">
        <v>977</v>
      </c>
    </row>
    <row r="252" spans="1:8" x14ac:dyDescent="0.2">
      <c r="A252" s="139" t="s">
        <v>907</v>
      </c>
      <c r="B252" s="43" t="s">
        <v>908</v>
      </c>
      <c r="C252" s="141">
        <v>95154.8</v>
      </c>
      <c r="D252" s="141">
        <v>95154.8</v>
      </c>
      <c r="E252" s="141"/>
      <c r="F252" s="47"/>
      <c r="G252" s="47"/>
      <c r="H252" s="152" t="s">
        <v>977</v>
      </c>
    </row>
    <row r="253" spans="1:8" x14ac:dyDescent="0.2">
      <c r="A253" s="139" t="s">
        <v>909</v>
      </c>
      <c r="B253" s="43" t="s">
        <v>910</v>
      </c>
      <c r="C253" s="141">
        <v>14500</v>
      </c>
      <c r="D253" s="141">
        <v>14500</v>
      </c>
      <c r="E253" s="141"/>
      <c r="F253" s="47"/>
      <c r="G253" s="47"/>
      <c r="H253" s="152" t="s">
        <v>977</v>
      </c>
    </row>
    <row r="254" spans="1:8" x14ac:dyDescent="0.2">
      <c r="A254" s="139" t="s">
        <v>911</v>
      </c>
      <c r="B254" s="43" t="s">
        <v>634</v>
      </c>
      <c r="C254" s="141">
        <v>3900</v>
      </c>
      <c r="D254" s="141">
        <v>3900</v>
      </c>
      <c r="E254" s="141"/>
      <c r="F254" s="47"/>
      <c r="G254" s="47"/>
      <c r="H254" s="152" t="s">
        <v>977</v>
      </c>
    </row>
    <row r="255" spans="1:8" x14ac:dyDescent="0.2">
      <c r="A255" s="139" t="s">
        <v>912</v>
      </c>
      <c r="B255" s="43" t="s">
        <v>913</v>
      </c>
      <c r="C255" s="141">
        <v>21750</v>
      </c>
      <c r="D255" s="141">
        <v>21750</v>
      </c>
      <c r="E255" s="141"/>
      <c r="F255" s="47"/>
      <c r="G255" s="47"/>
      <c r="H255" s="152" t="s">
        <v>977</v>
      </c>
    </row>
    <row r="256" spans="1:8" x14ac:dyDescent="0.2">
      <c r="A256" s="139" t="s">
        <v>914</v>
      </c>
      <c r="B256" s="43" t="s">
        <v>915</v>
      </c>
      <c r="C256" s="141">
        <v>7077.16</v>
      </c>
      <c r="D256" s="141">
        <v>7077.16</v>
      </c>
      <c r="E256" s="141"/>
      <c r="F256" s="47"/>
      <c r="G256" s="47"/>
      <c r="H256" s="152" t="s">
        <v>977</v>
      </c>
    </row>
    <row r="257" spans="1:8" x14ac:dyDescent="0.2">
      <c r="A257" s="139" t="s">
        <v>916</v>
      </c>
      <c r="B257" s="43" t="s">
        <v>917</v>
      </c>
      <c r="C257" s="141">
        <v>10208</v>
      </c>
      <c r="D257" s="141">
        <v>10208</v>
      </c>
      <c r="E257" s="141"/>
      <c r="F257" s="47"/>
      <c r="G257" s="47"/>
      <c r="H257" s="152" t="s">
        <v>977</v>
      </c>
    </row>
    <row r="258" spans="1:8" x14ac:dyDescent="0.2">
      <c r="A258" s="139" t="s">
        <v>918</v>
      </c>
      <c r="B258" s="43" t="s">
        <v>919</v>
      </c>
      <c r="C258" s="141">
        <v>6960</v>
      </c>
      <c r="D258" s="141">
        <v>6960</v>
      </c>
      <c r="E258" s="141"/>
      <c r="F258" s="47"/>
      <c r="G258" s="47"/>
      <c r="H258" s="152" t="s">
        <v>977</v>
      </c>
    </row>
    <row r="259" spans="1:8" x14ac:dyDescent="0.2">
      <c r="A259" s="139" t="s">
        <v>920</v>
      </c>
      <c r="B259" s="43" t="s">
        <v>921</v>
      </c>
      <c r="C259" s="141">
        <v>155.97</v>
      </c>
      <c r="D259" s="141">
        <v>155.97</v>
      </c>
      <c r="E259" s="141"/>
      <c r="F259" s="47"/>
      <c r="G259" s="47"/>
      <c r="H259" s="152" t="s">
        <v>977</v>
      </c>
    </row>
    <row r="260" spans="1:8" x14ac:dyDescent="0.2">
      <c r="A260" s="139" t="s">
        <v>922</v>
      </c>
      <c r="B260" s="43" t="s">
        <v>850</v>
      </c>
      <c r="C260" s="141">
        <v>86837.6</v>
      </c>
      <c r="D260" s="141">
        <v>86837.6</v>
      </c>
      <c r="E260" s="141"/>
      <c r="F260" s="47"/>
      <c r="G260" s="47"/>
      <c r="H260" s="152" t="s">
        <v>977</v>
      </c>
    </row>
    <row r="261" spans="1:8" x14ac:dyDescent="0.2">
      <c r="A261" s="139" t="s">
        <v>923</v>
      </c>
      <c r="B261" s="43" t="s">
        <v>924</v>
      </c>
      <c r="C261" s="141">
        <v>2366.4</v>
      </c>
      <c r="D261" s="141">
        <v>2366.4</v>
      </c>
      <c r="E261" s="141"/>
      <c r="F261" s="47"/>
      <c r="G261" s="47"/>
      <c r="H261" s="152" t="s">
        <v>977</v>
      </c>
    </row>
    <row r="262" spans="1:8" x14ac:dyDescent="0.2">
      <c r="A262" s="139" t="s">
        <v>925</v>
      </c>
      <c r="B262" s="43" t="s">
        <v>756</v>
      </c>
      <c r="C262" s="141">
        <v>279.57</v>
      </c>
      <c r="D262" s="141">
        <v>279.57</v>
      </c>
      <c r="E262" s="141"/>
      <c r="F262" s="47"/>
      <c r="G262" s="47"/>
      <c r="H262" s="152" t="s">
        <v>977</v>
      </c>
    </row>
    <row r="263" spans="1:8" x14ac:dyDescent="0.2">
      <c r="A263" s="139" t="s">
        <v>926</v>
      </c>
      <c r="B263" s="43" t="s">
        <v>927</v>
      </c>
      <c r="C263" s="141">
        <v>437.5</v>
      </c>
      <c r="D263" s="141">
        <v>437.5</v>
      </c>
      <c r="E263" s="141"/>
      <c r="F263" s="47"/>
      <c r="G263" s="47"/>
      <c r="H263" s="152" t="s">
        <v>977</v>
      </c>
    </row>
    <row r="264" spans="1:8" x14ac:dyDescent="0.2">
      <c r="A264" s="139" t="s">
        <v>928</v>
      </c>
      <c r="B264" s="43" t="s">
        <v>929</v>
      </c>
      <c r="C264" s="141">
        <v>696</v>
      </c>
      <c r="D264" s="141">
        <v>696</v>
      </c>
      <c r="E264" s="141"/>
      <c r="F264" s="47"/>
      <c r="G264" s="47"/>
      <c r="H264" s="152" t="s">
        <v>977</v>
      </c>
    </row>
    <row r="265" spans="1:8" x14ac:dyDescent="0.2">
      <c r="A265" s="139" t="s">
        <v>930</v>
      </c>
      <c r="B265" s="43" t="s">
        <v>931</v>
      </c>
      <c r="C265" s="141">
        <v>77703.11</v>
      </c>
      <c r="D265" s="141">
        <v>77703.11</v>
      </c>
      <c r="E265" s="141"/>
      <c r="F265" s="47"/>
      <c r="G265" s="47"/>
      <c r="H265" s="152" t="s">
        <v>977</v>
      </c>
    </row>
    <row r="266" spans="1:8" x14ac:dyDescent="0.2">
      <c r="A266" s="139" t="s">
        <v>932</v>
      </c>
      <c r="B266" s="43" t="s">
        <v>933</v>
      </c>
      <c r="C266" s="141">
        <v>400</v>
      </c>
      <c r="D266" s="141">
        <v>400</v>
      </c>
      <c r="E266" s="141"/>
      <c r="F266" s="47"/>
      <c r="G266" s="47"/>
      <c r="H266" s="152" t="s">
        <v>977</v>
      </c>
    </row>
    <row r="267" spans="1:8" x14ac:dyDescent="0.2">
      <c r="A267" s="139" t="s">
        <v>934</v>
      </c>
      <c r="B267" s="43" t="s">
        <v>935</v>
      </c>
      <c r="C267" s="141">
        <v>8033</v>
      </c>
      <c r="D267" s="141">
        <v>8033</v>
      </c>
      <c r="E267" s="141"/>
      <c r="F267" s="47"/>
      <c r="G267" s="47"/>
      <c r="H267" s="152" t="s">
        <v>977</v>
      </c>
    </row>
    <row r="268" spans="1:8" x14ac:dyDescent="0.2">
      <c r="A268" s="139" t="s">
        <v>936</v>
      </c>
      <c r="B268" s="43" t="s">
        <v>937</v>
      </c>
      <c r="C268" s="141">
        <v>160</v>
      </c>
      <c r="D268" s="141">
        <v>160</v>
      </c>
      <c r="E268" s="141"/>
      <c r="F268" s="47"/>
      <c r="G268" s="47"/>
      <c r="H268" s="152" t="s">
        <v>977</v>
      </c>
    </row>
    <row r="269" spans="1:8" x14ac:dyDescent="0.2">
      <c r="A269" s="139" t="s">
        <v>938</v>
      </c>
      <c r="B269" s="43" t="s">
        <v>939</v>
      </c>
      <c r="C269" s="141">
        <v>2813.56</v>
      </c>
      <c r="D269" s="141">
        <v>2813.56</v>
      </c>
      <c r="E269" s="141"/>
      <c r="F269" s="47"/>
      <c r="G269" s="47"/>
      <c r="H269" s="152" t="s">
        <v>977</v>
      </c>
    </row>
    <row r="270" spans="1:8" x14ac:dyDescent="0.2">
      <c r="A270" s="139" t="s">
        <v>940</v>
      </c>
      <c r="B270" s="43" t="s">
        <v>941</v>
      </c>
      <c r="C270" s="141">
        <v>4791.24</v>
      </c>
      <c r="D270" s="141">
        <v>4791.24</v>
      </c>
      <c r="E270" s="141"/>
      <c r="F270" s="47"/>
      <c r="G270" s="47"/>
      <c r="H270" s="152" t="s">
        <v>977</v>
      </c>
    </row>
    <row r="271" spans="1:8" x14ac:dyDescent="0.2">
      <c r="A271" s="139" t="s">
        <v>942</v>
      </c>
      <c r="B271" s="43" t="s">
        <v>943</v>
      </c>
      <c r="C271" s="141">
        <v>745.45</v>
      </c>
      <c r="D271" s="141">
        <v>745.45</v>
      </c>
      <c r="E271" s="141"/>
      <c r="F271" s="47"/>
      <c r="G271" s="47"/>
      <c r="H271" s="152" t="s">
        <v>977</v>
      </c>
    </row>
    <row r="272" spans="1:8" x14ac:dyDescent="0.2">
      <c r="A272" s="139" t="s">
        <v>944</v>
      </c>
      <c r="B272" s="43" t="s">
        <v>945</v>
      </c>
      <c r="C272" s="141">
        <v>1160</v>
      </c>
      <c r="D272" s="141">
        <v>1160</v>
      </c>
      <c r="E272" s="141"/>
      <c r="F272" s="47"/>
      <c r="G272" s="47"/>
      <c r="H272" s="152" t="s">
        <v>977</v>
      </c>
    </row>
    <row r="273" spans="1:8" x14ac:dyDescent="0.2">
      <c r="A273" s="139" t="s">
        <v>946</v>
      </c>
      <c r="B273" s="43" t="s">
        <v>839</v>
      </c>
      <c r="C273" s="141">
        <v>4793.25</v>
      </c>
      <c r="D273" s="141">
        <v>4793.25</v>
      </c>
      <c r="E273" s="141"/>
      <c r="F273" s="47"/>
      <c r="G273" s="47"/>
      <c r="H273" s="152" t="s">
        <v>977</v>
      </c>
    </row>
    <row r="274" spans="1:8" x14ac:dyDescent="0.2">
      <c r="A274" s="139" t="s">
        <v>947</v>
      </c>
      <c r="B274" s="43" t="s">
        <v>948</v>
      </c>
      <c r="C274" s="141">
        <v>50</v>
      </c>
      <c r="D274" s="141">
        <v>50</v>
      </c>
      <c r="E274" s="141"/>
      <c r="F274" s="47"/>
      <c r="G274" s="47"/>
      <c r="H274" s="152" t="s">
        <v>977</v>
      </c>
    </row>
    <row r="275" spans="1:8" x14ac:dyDescent="0.2">
      <c r="A275" s="139" t="s">
        <v>949</v>
      </c>
      <c r="B275" s="43" t="s">
        <v>950</v>
      </c>
      <c r="C275" s="141">
        <v>2714.4</v>
      </c>
      <c r="D275" s="141">
        <v>2714.4</v>
      </c>
      <c r="E275" s="141"/>
      <c r="F275" s="47"/>
      <c r="G275" s="47"/>
      <c r="H275" s="152" t="s">
        <v>977</v>
      </c>
    </row>
    <row r="276" spans="1:8" x14ac:dyDescent="0.2">
      <c r="A276" s="139" t="s">
        <v>951</v>
      </c>
      <c r="B276" s="43" t="s">
        <v>952</v>
      </c>
      <c r="C276" s="141">
        <v>2320</v>
      </c>
      <c r="D276" s="141">
        <v>2320</v>
      </c>
      <c r="E276" s="141"/>
      <c r="F276" s="47"/>
      <c r="G276" s="47"/>
      <c r="H276" s="152" t="s">
        <v>977</v>
      </c>
    </row>
    <row r="277" spans="1:8" x14ac:dyDescent="0.2">
      <c r="A277" s="139" t="s">
        <v>953</v>
      </c>
      <c r="B277" s="43" t="s">
        <v>954</v>
      </c>
      <c r="C277" s="141">
        <v>400</v>
      </c>
      <c r="D277" s="141">
        <v>400</v>
      </c>
      <c r="E277" s="141"/>
      <c r="F277" s="47"/>
      <c r="G277" s="47"/>
      <c r="H277" s="152" t="s">
        <v>977</v>
      </c>
    </row>
    <row r="278" spans="1:8" x14ac:dyDescent="0.2">
      <c r="A278" s="139" t="s">
        <v>955</v>
      </c>
      <c r="B278" s="43" t="s">
        <v>956</v>
      </c>
      <c r="C278" s="141">
        <v>14790</v>
      </c>
      <c r="D278" s="141">
        <v>14790</v>
      </c>
      <c r="E278" s="141"/>
      <c r="F278" s="47"/>
      <c r="G278" s="47"/>
      <c r="H278" s="152" t="s">
        <v>977</v>
      </c>
    </row>
    <row r="279" spans="1:8" x14ac:dyDescent="0.2">
      <c r="A279" s="139" t="s">
        <v>957</v>
      </c>
      <c r="B279" s="43" t="s">
        <v>958</v>
      </c>
      <c r="C279" s="141">
        <v>200</v>
      </c>
      <c r="D279" s="141">
        <v>200</v>
      </c>
      <c r="E279" s="141"/>
      <c r="F279" s="47"/>
      <c r="G279" s="47"/>
      <c r="H279" s="152" t="s">
        <v>977</v>
      </c>
    </row>
    <row r="280" spans="1:8" x14ac:dyDescent="0.2">
      <c r="A280" s="139" t="s">
        <v>959</v>
      </c>
      <c r="B280" s="43" t="s">
        <v>960</v>
      </c>
      <c r="C280" s="141">
        <v>727</v>
      </c>
      <c r="D280" s="141">
        <v>727</v>
      </c>
      <c r="E280" s="141"/>
      <c r="F280" s="47"/>
      <c r="G280" s="47"/>
      <c r="H280" s="152" t="s">
        <v>977</v>
      </c>
    </row>
    <row r="281" spans="1:8" x14ac:dyDescent="0.2">
      <c r="A281" s="139" t="s">
        <v>961</v>
      </c>
      <c r="B281" s="43" t="s">
        <v>962</v>
      </c>
      <c r="C281" s="141">
        <v>600</v>
      </c>
      <c r="D281" s="141">
        <v>600</v>
      </c>
      <c r="E281" s="141"/>
      <c r="F281" s="47"/>
      <c r="G281" s="47"/>
      <c r="H281" s="152" t="s">
        <v>977</v>
      </c>
    </row>
    <row r="282" spans="1:8" x14ac:dyDescent="0.2">
      <c r="A282" s="139" t="s">
        <v>963</v>
      </c>
      <c r="B282" s="43" t="s">
        <v>964</v>
      </c>
      <c r="C282" s="141">
        <v>4251.3999999999996</v>
      </c>
      <c r="D282" s="141">
        <v>4251.3999999999996</v>
      </c>
      <c r="E282" s="141"/>
      <c r="F282" s="47"/>
      <c r="G282" s="47"/>
      <c r="H282" s="152" t="s">
        <v>977</v>
      </c>
    </row>
    <row r="283" spans="1:8" x14ac:dyDescent="0.2">
      <c r="A283" s="139" t="s">
        <v>965</v>
      </c>
      <c r="B283" s="43" t="s">
        <v>966</v>
      </c>
      <c r="C283" s="141">
        <v>2784</v>
      </c>
      <c r="D283" s="141">
        <v>2784</v>
      </c>
      <c r="E283" s="141"/>
      <c r="F283" s="47"/>
      <c r="G283" s="47"/>
      <c r="H283" s="152" t="s">
        <v>977</v>
      </c>
    </row>
    <row r="284" spans="1:8" x14ac:dyDescent="0.2">
      <c r="A284" s="139" t="s">
        <v>967</v>
      </c>
      <c r="B284" s="43" t="s">
        <v>968</v>
      </c>
      <c r="C284" s="141">
        <v>94.08</v>
      </c>
      <c r="D284" s="141">
        <v>94.08</v>
      </c>
      <c r="E284" s="141"/>
      <c r="F284" s="47"/>
      <c r="G284" s="47"/>
      <c r="H284" s="152" t="s">
        <v>977</v>
      </c>
    </row>
    <row r="285" spans="1:8" x14ac:dyDescent="0.2">
      <c r="A285" s="139" t="s">
        <v>969</v>
      </c>
      <c r="B285" s="43" t="s">
        <v>970</v>
      </c>
      <c r="C285" s="141">
        <v>8274.1299999999992</v>
      </c>
      <c r="D285" s="141">
        <v>8274.1299999999992</v>
      </c>
      <c r="E285" s="141"/>
      <c r="F285" s="47"/>
      <c r="G285" s="47"/>
      <c r="H285" s="152" t="s">
        <v>977</v>
      </c>
    </row>
    <row r="286" spans="1:8" x14ac:dyDescent="0.2">
      <c r="A286" s="139" t="s">
        <v>1467</v>
      </c>
      <c r="B286" s="43" t="s">
        <v>1468</v>
      </c>
      <c r="C286" s="141">
        <v>24360</v>
      </c>
      <c r="D286" s="141">
        <v>24360</v>
      </c>
      <c r="E286" s="141"/>
      <c r="F286" s="47"/>
      <c r="G286" s="47"/>
      <c r="H286" s="152" t="s">
        <v>977</v>
      </c>
    </row>
    <row r="287" spans="1:8" x14ac:dyDescent="0.2">
      <c r="A287" s="139" t="s">
        <v>1469</v>
      </c>
      <c r="B287" s="43" t="s">
        <v>1470</v>
      </c>
      <c r="C287" s="141">
        <v>90</v>
      </c>
      <c r="D287" s="141">
        <v>90</v>
      </c>
      <c r="E287" s="141"/>
      <c r="F287" s="47"/>
      <c r="G287" s="47"/>
      <c r="H287" s="152" t="s">
        <v>977</v>
      </c>
    </row>
    <row r="288" spans="1:8" x14ac:dyDescent="0.2">
      <c r="A288" s="139" t="s">
        <v>971</v>
      </c>
      <c r="B288" s="43" t="s">
        <v>972</v>
      </c>
      <c r="C288" s="141">
        <v>22</v>
      </c>
      <c r="D288" s="141">
        <v>22</v>
      </c>
      <c r="E288" s="141"/>
      <c r="F288" s="47"/>
      <c r="G288" s="47"/>
      <c r="H288" s="152" t="s">
        <v>977</v>
      </c>
    </row>
    <row r="289" spans="1:8" x14ac:dyDescent="0.2">
      <c r="A289" s="139" t="s">
        <v>973</v>
      </c>
      <c r="B289" s="43" t="s">
        <v>974</v>
      </c>
      <c r="C289" s="141">
        <v>46400</v>
      </c>
      <c r="D289" s="141">
        <v>46400</v>
      </c>
      <c r="E289" s="141"/>
      <c r="F289" s="47"/>
      <c r="G289" s="47"/>
      <c r="H289" s="152" t="s">
        <v>977</v>
      </c>
    </row>
    <row r="290" spans="1:8" x14ac:dyDescent="0.2">
      <c r="A290" s="139" t="s">
        <v>1471</v>
      </c>
      <c r="B290" s="43" t="s">
        <v>1472</v>
      </c>
      <c r="C290" s="141">
        <v>2900</v>
      </c>
      <c r="D290" s="141">
        <v>2900</v>
      </c>
      <c r="E290" s="141"/>
      <c r="F290" s="47"/>
      <c r="G290" s="47"/>
      <c r="H290" s="152" t="s">
        <v>977</v>
      </c>
    </row>
    <row r="291" spans="1:8" x14ac:dyDescent="0.2">
      <c r="A291" s="139" t="s">
        <v>975</v>
      </c>
      <c r="B291" s="43" t="s">
        <v>976</v>
      </c>
      <c r="C291" s="141">
        <v>21784.959999999999</v>
      </c>
      <c r="D291" s="141">
        <v>21784.959999999999</v>
      </c>
      <c r="E291" s="141"/>
      <c r="F291" s="47"/>
      <c r="G291" s="47"/>
      <c r="H291" s="152" t="s">
        <v>977</v>
      </c>
    </row>
    <row r="292" spans="1:8" x14ac:dyDescent="0.2">
      <c r="A292" s="139" t="s">
        <v>1473</v>
      </c>
      <c r="B292" s="43" t="s">
        <v>1474</v>
      </c>
      <c r="C292" s="141">
        <v>13340</v>
      </c>
      <c r="D292" s="141">
        <v>13340</v>
      </c>
      <c r="E292" s="141"/>
      <c r="F292" s="47"/>
      <c r="G292" s="47"/>
      <c r="H292" s="152" t="s">
        <v>977</v>
      </c>
    </row>
    <row r="293" spans="1:8" x14ac:dyDescent="0.2">
      <c r="A293" s="139" t="s">
        <v>1475</v>
      </c>
      <c r="B293" s="43" t="s">
        <v>1476</v>
      </c>
      <c r="C293" s="141">
        <v>1656</v>
      </c>
      <c r="D293" s="141">
        <v>1656</v>
      </c>
      <c r="E293" s="141"/>
      <c r="F293" s="47"/>
      <c r="G293" s="47"/>
      <c r="H293" s="152" t="s">
        <v>977</v>
      </c>
    </row>
    <row r="294" spans="1:8" x14ac:dyDescent="0.2">
      <c r="A294" s="45">
        <v>2113</v>
      </c>
      <c r="B294" s="43" t="s">
        <v>266</v>
      </c>
      <c r="C294" s="47">
        <v>0</v>
      </c>
      <c r="D294" s="47">
        <v>0</v>
      </c>
      <c r="E294" s="47"/>
      <c r="F294" s="47">
        <v>0</v>
      </c>
      <c r="G294" s="47">
        <v>0</v>
      </c>
    </row>
    <row r="295" spans="1:8" x14ac:dyDescent="0.2">
      <c r="A295" s="45">
        <v>2114</v>
      </c>
      <c r="B295" s="43" t="s">
        <v>267</v>
      </c>
      <c r="C295" s="47">
        <v>0</v>
      </c>
      <c r="D295" s="47">
        <v>0</v>
      </c>
      <c r="E295" s="47"/>
      <c r="F295" s="47">
        <v>0</v>
      </c>
      <c r="G295" s="47">
        <v>0</v>
      </c>
    </row>
    <row r="296" spans="1:8" x14ac:dyDescent="0.2">
      <c r="A296" s="45">
        <v>2115</v>
      </c>
      <c r="B296" s="43" t="s">
        <v>268</v>
      </c>
      <c r="C296" s="47">
        <v>0</v>
      </c>
      <c r="D296" s="47">
        <v>0</v>
      </c>
      <c r="E296" s="47"/>
      <c r="F296" s="47">
        <v>0</v>
      </c>
      <c r="G296" s="47">
        <v>0</v>
      </c>
    </row>
    <row r="297" spans="1:8" x14ac:dyDescent="0.2">
      <c r="A297" s="45">
        <v>2116</v>
      </c>
      <c r="B297" s="43" t="s">
        <v>269</v>
      </c>
      <c r="C297" s="47">
        <v>0</v>
      </c>
      <c r="D297" s="47">
        <v>0</v>
      </c>
      <c r="E297" s="47"/>
      <c r="F297" s="47">
        <v>0</v>
      </c>
      <c r="G297" s="47">
        <v>0</v>
      </c>
    </row>
    <row r="298" spans="1:8" x14ac:dyDescent="0.2">
      <c r="A298" s="45">
        <v>2117</v>
      </c>
      <c r="B298" s="43" t="s">
        <v>270</v>
      </c>
      <c r="C298" s="138">
        <f>SUM(C299:C312)</f>
        <v>1751480.2500000002</v>
      </c>
      <c r="D298" s="138">
        <f>SUM(D299:D312)</f>
        <v>1751480.2500000002</v>
      </c>
      <c r="E298" s="138">
        <f>SUM(E299:E312)</f>
        <v>0</v>
      </c>
      <c r="F298" s="47">
        <v>0</v>
      </c>
      <c r="G298" s="47">
        <v>0</v>
      </c>
    </row>
    <row r="299" spans="1:8" ht="33.75" x14ac:dyDescent="0.2">
      <c r="A299" s="139" t="s">
        <v>978</v>
      </c>
      <c r="B299" s="43" t="s">
        <v>979</v>
      </c>
      <c r="C299" s="141">
        <v>27300.3</v>
      </c>
      <c r="D299" s="141">
        <v>27300.3</v>
      </c>
      <c r="E299" s="141"/>
      <c r="F299" s="47"/>
      <c r="G299" s="47"/>
      <c r="H299" s="152" t="s">
        <v>1479</v>
      </c>
    </row>
    <row r="300" spans="1:8" ht="33.75" x14ac:dyDescent="0.2">
      <c r="A300" s="139" t="s">
        <v>980</v>
      </c>
      <c r="B300" s="43" t="s">
        <v>981</v>
      </c>
      <c r="C300" s="141">
        <v>806393.8</v>
      </c>
      <c r="D300" s="141">
        <v>806393.8</v>
      </c>
      <c r="E300" s="141"/>
      <c r="F300" s="47"/>
      <c r="G300" s="47"/>
      <c r="H300" s="152" t="s">
        <v>1479</v>
      </c>
    </row>
    <row r="301" spans="1:8" ht="33.75" x14ac:dyDescent="0.2">
      <c r="A301" s="139" t="s">
        <v>982</v>
      </c>
      <c r="B301" s="43" t="s">
        <v>983</v>
      </c>
      <c r="C301" s="141">
        <v>-251929.04</v>
      </c>
      <c r="D301" s="141">
        <v>-251929.04</v>
      </c>
      <c r="E301" s="141"/>
      <c r="F301" s="47"/>
      <c r="G301" s="47"/>
      <c r="H301" s="152" t="s">
        <v>1479</v>
      </c>
    </row>
    <row r="302" spans="1:8" ht="33.75" x14ac:dyDescent="0.2">
      <c r="A302" s="139" t="s">
        <v>984</v>
      </c>
      <c r="B302" s="43" t="s">
        <v>985</v>
      </c>
      <c r="C302" s="141">
        <v>163143</v>
      </c>
      <c r="D302" s="141">
        <v>163143</v>
      </c>
      <c r="E302" s="141"/>
      <c r="F302" s="47"/>
      <c r="G302" s="47"/>
      <c r="H302" s="152" t="s">
        <v>1479</v>
      </c>
    </row>
    <row r="303" spans="1:8" ht="33.75" x14ac:dyDescent="0.2">
      <c r="A303" s="139" t="s">
        <v>986</v>
      </c>
      <c r="B303" s="43" t="s">
        <v>987</v>
      </c>
      <c r="C303" s="141">
        <v>33710.980000000003</v>
      </c>
      <c r="D303" s="141">
        <v>33710.980000000003</v>
      </c>
      <c r="E303" s="141"/>
      <c r="F303" s="47"/>
      <c r="G303" s="47"/>
      <c r="H303" s="152" t="s">
        <v>1479</v>
      </c>
    </row>
    <row r="304" spans="1:8" ht="33.75" x14ac:dyDescent="0.2">
      <c r="A304" s="139" t="s">
        <v>988</v>
      </c>
      <c r="B304" s="43" t="s">
        <v>989</v>
      </c>
      <c r="C304" s="141">
        <v>3885.87</v>
      </c>
      <c r="D304" s="141">
        <v>3885.87</v>
      </c>
      <c r="E304" s="141"/>
      <c r="F304" s="47"/>
      <c r="G304" s="47"/>
      <c r="H304" s="152" t="s">
        <v>1479</v>
      </c>
    </row>
    <row r="305" spans="1:8" ht="33.75" x14ac:dyDescent="0.2">
      <c r="A305" s="139" t="s">
        <v>990</v>
      </c>
      <c r="B305" s="43" t="s">
        <v>991</v>
      </c>
      <c r="C305" s="141">
        <v>2118.39</v>
      </c>
      <c r="D305" s="141">
        <v>2118.39</v>
      </c>
      <c r="E305" s="141"/>
      <c r="F305" s="47"/>
      <c r="G305" s="47"/>
      <c r="H305" s="152" t="s">
        <v>1479</v>
      </c>
    </row>
    <row r="306" spans="1:8" ht="33.75" x14ac:dyDescent="0.2">
      <c r="A306" s="139" t="s">
        <v>992</v>
      </c>
      <c r="B306" s="43" t="s">
        <v>993</v>
      </c>
      <c r="C306" s="141">
        <v>5875.33</v>
      </c>
      <c r="D306" s="141">
        <v>5875.33</v>
      </c>
      <c r="E306" s="141"/>
      <c r="F306" s="47"/>
      <c r="G306" s="47"/>
      <c r="H306" s="152" t="s">
        <v>1479</v>
      </c>
    </row>
    <row r="307" spans="1:8" ht="33.75" x14ac:dyDescent="0.2">
      <c r="A307" s="139" t="s">
        <v>994</v>
      </c>
      <c r="B307" s="43" t="s">
        <v>995</v>
      </c>
      <c r="C307" s="141">
        <v>349191.26</v>
      </c>
      <c r="D307" s="141">
        <v>349191.26</v>
      </c>
      <c r="E307" s="141"/>
      <c r="F307" s="47"/>
      <c r="G307" s="47"/>
      <c r="H307" s="152" t="s">
        <v>1480</v>
      </c>
    </row>
    <row r="308" spans="1:8" ht="33.75" x14ac:dyDescent="0.2">
      <c r="A308" s="139" t="s">
        <v>1477</v>
      </c>
      <c r="B308" s="43" t="s">
        <v>1478</v>
      </c>
      <c r="C308" s="141">
        <v>404199.5</v>
      </c>
      <c r="D308" s="141">
        <v>404199.5</v>
      </c>
      <c r="E308" s="141"/>
      <c r="F308" s="47"/>
      <c r="G308" s="47"/>
      <c r="H308" s="152" t="s">
        <v>1480</v>
      </c>
    </row>
    <row r="309" spans="1:8" ht="33.75" x14ac:dyDescent="0.2">
      <c r="A309" s="139" t="s">
        <v>996</v>
      </c>
      <c r="B309" s="43" t="s">
        <v>997</v>
      </c>
      <c r="C309" s="141">
        <v>323787.8</v>
      </c>
      <c r="D309" s="141">
        <v>323787.8</v>
      </c>
      <c r="E309" s="141"/>
      <c r="F309" s="47"/>
      <c r="G309" s="47"/>
      <c r="H309" s="152" t="s">
        <v>1480</v>
      </c>
    </row>
    <row r="310" spans="1:8" ht="33.75" x14ac:dyDescent="0.2">
      <c r="A310" s="139" t="s">
        <v>998</v>
      </c>
      <c r="B310" s="43" t="s">
        <v>999</v>
      </c>
      <c r="C310" s="141">
        <v>12199.03</v>
      </c>
      <c r="D310" s="141">
        <v>12199.03</v>
      </c>
      <c r="E310" s="141"/>
      <c r="F310" s="47"/>
      <c r="G310" s="47"/>
      <c r="H310" s="152" t="s">
        <v>1480</v>
      </c>
    </row>
    <row r="311" spans="1:8" ht="101.25" x14ac:dyDescent="0.2">
      <c r="A311" s="139" t="s">
        <v>1000</v>
      </c>
      <c r="B311" s="43" t="s">
        <v>1001</v>
      </c>
      <c r="C311" s="141">
        <v>-117924.79</v>
      </c>
      <c r="D311" s="141">
        <v>-117924.79</v>
      </c>
      <c r="E311" s="141"/>
      <c r="F311" s="47"/>
      <c r="G311" s="47"/>
      <c r="H311" s="152" t="s">
        <v>1481</v>
      </c>
    </row>
    <row r="312" spans="1:8" ht="101.25" x14ac:dyDescent="0.2">
      <c r="A312" s="139" t="s">
        <v>1002</v>
      </c>
      <c r="B312" s="43" t="s">
        <v>1003</v>
      </c>
      <c r="C312" s="141">
        <v>-10471.18</v>
      </c>
      <c r="D312" s="141">
        <v>-10471.18</v>
      </c>
      <c r="E312" s="141"/>
      <c r="F312" s="47"/>
      <c r="G312" s="47"/>
      <c r="H312" s="152" t="s">
        <v>1481</v>
      </c>
    </row>
    <row r="313" spans="1:8" x14ac:dyDescent="0.2">
      <c r="A313" s="45">
        <v>2118</v>
      </c>
      <c r="B313" s="43" t="s">
        <v>271</v>
      </c>
      <c r="C313" s="47">
        <v>0</v>
      </c>
      <c r="D313" s="47">
        <v>0</v>
      </c>
      <c r="E313" s="47">
        <v>0</v>
      </c>
      <c r="F313" s="47">
        <v>0</v>
      </c>
      <c r="G313" s="47">
        <v>0</v>
      </c>
      <c r="H313" s="152"/>
    </row>
    <row r="314" spans="1:8" x14ac:dyDescent="0.2">
      <c r="A314" s="45">
        <v>2119</v>
      </c>
      <c r="B314" s="43" t="s">
        <v>272</v>
      </c>
      <c r="C314" s="138">
        <f>SUM(C315:C422)</f>
        <v>1323998.8199999998</v>
      </c>
      <c r="D314" s="138">
        <f>SUM(D315:D422)</f>
        <v>1323998.8199999998</v>
      </c>
      <c r="E314" s="47">
        <v>0</v>
      </c>
      <c r="F314" s="47">
        <v>0</v>
      </c>
      <c r="G314" s="47">
        <v>0</v>
      </c>
    </row>
    <row r="315" spans="1:8" ht="33.75" x14ac:dyDescent="0.2">
      <c r="A315" s="139" t="s">
        <v>1004</v>
      </c>
      <c r="B315" s="43" t="s">
        <v>1005</v>
      </c>
      <c r="C315" s="141">
        <v>32282.94</v>
      </c>
      <c r="D315" s="141">
        <v>32282.94</v>
      </c>
      <c r="E315" s="47"/>
      <c r="F315" s="47"/>
      <c r="G315" s="47"/>
      <c r="H315" s="152" t="s">
        <v>1167</v>
      </c>
    </row>
    <row r="316" spans="1:8" x14ac:dyDescent="0.2">
      <c r="A316" s="139" t="s">
        <v>1006</v>
      </c>
      <c r="B316" s="43" t="s">
        <v>1007</v>
      </c>
      <c r="C316" s="141">
        <v>211.35</v>
      </c>
      <c r="D316" s="141">
        <v>211.35</v>
      </c>
      <c r="E316" s="47"/>
      <c r="F316" s="47"/>
      <c r="G316" s="47"/>
      <c r="H316" s="152" t="s">
        <v>977</v>
      </c>
    </row>
    <row r="317" spans="1:8" x14ac:dyDescent="0.2">
      <c r="A317" s="139" t="s">
        <v>1008</v>
      </c>
      <c r="B317" s="43" t="s">
        <v>1009</v>
      </c>
      <c r="C317" s="141">
        <v>60442.2</v>
      </c>
      <c r="D317" s="141">
        <v>60442.2</v>
      </c>
      <c r="E317" s="47"/>
      <c r="F317" s="47"/>
      <c r="G317" s="47"/>
      <c r="H317" s="152" t="s">
        <v>977</v>
      </c>
    </row>
    <row r="318" spans="1:8" x14ac:dyDescent="0.2">
      <c r="A318" s="139" t="s">
        <v>1482</v>
      </c>
      <c r="B318" s="43" t="s">
        <v>634</v>
      </c>
      <c r="C318" s="141">
        <v>333</v>
      </c>
      <c r="D318" s="141">
        <v>333</v>
      </c>
      <c r="E318" s="47"/>
      <c r="F318" s="47"/>
      <c r="G318" s="47"/>
      <c r="H318" s="152" t="s">
        <v>977</v>
      </c>
    </row>
    <row r="319" spans="1:8" x14ac:dyDescent="0.2">
      <c r="A319" s="139" t="s">
        <v>1010</v>
      </c>
      <c r="B319" s="43" t="s">
        <v>1011</v>
      </c>
      <c r="C319" s="141">
        <v>1058.27</v>
      </c>
      <c r="D319" s="141">
        <v>1058.27</v>
      </c>
      <c r="E319" s="47"/>
      <c r="F319" s="47"/>
      <c r="G319" s="47"/>
      <c r="H319" s="152" t="s">
        <v>977</v>
      </c>
    </row>
    <row r="320" spans="1:8" ht="45" x14ac:dyDescent="0.2">
      <c r="A320" s="139" t="s">
        <v>1012</v>
      </c>
      <c r="B320" s="43" t="s">
        <v>1013</v>
      </c>
      <c r="C320" s="141">
        <v>263.62</v>
      </c>
      <c r="D320" s="141">
        <v>263.62</v>
      </c>
      <c r="E320" s="47"/>
      <c r="F320" s="47"/>
      <c r="G320" s="47"/>
      <c r="H320" s="152" t="s">
        <v>1168</v>
      </c>
    </row>
    <row r="321" spans="1:8" x14ac:dyDescent="0.2">
      <c r="A321" s="139" t="s">
        <v>1014</v>
      </c>
      <c r="B321" s="43" t="s">
        <v>669</v>
      </c>
      <c r="C321" s="141">
        <v>758</v>
      </c>
      <c r="D321" s="141">
        <v>758</v>
      </c>
      <c r="E321" s="47"/>
      <c r="F321" s="47"/>
      <c r="G321" s="47"/>
      <c r="H321" s="152" t="s">
        <v>977</v>
      </c>
    </row>
    <row r="322" spans="1:8" x14ac:dyDescent="0.2">
      <c r="A322" s="139" t="s">
        <v>1015</v>
      </c>
      <c r="B322" s="43" t="s">
        <v>1016</v>
      </c>
      <c r="C322" s="141">
        <v>4500</v>
      </c>
      <c r="D322" s="141">
        <v>4500</v>
      </c>
      <c r="E322" s="47"/>
      <c r="F322" s="47"/>
      <c r="G322" s="47"/>
      <c r="H322" s="152" t="s">
        <v>977</v>
      </c>
    </row>
    <row r="323" spans="1:8" x14ac:dyDescent="0.2">
      <c r="A323" s="139" t="s">
        <v>1017</v>
      </c>
      <c r="B323" s="43" t="s">
        <v>685</v>
      </c>
      <c r="C323" s="141">
        <v>1290</v>
      </c>
      <c r="D323" s="141">
        <v>1290</v>
      </c>
      <c r="E323" s="47"/>
      <c r="F323" s="47"/>
      <c r="G323" s="47"/>
      <c r="H323" s="152" t="s">
        <v>977</v>
      </c>
    </row>
    <row r="324" spans="1:8" x14ac:dyDescent="0.2">
      <c r="A324" s="139" t="s">
        <v>1018</v>
      </c>
      <c r="B324" s="43" t="s">
        <v>694</v>
      </c>
      <c r="C324" s="141">
        <v>288.02999999999997</v>
      </c>
      <c r="D324" s="141">
        <v>288.02999999999997</v>
      </c>
      <c r="E324" s="47"/>
      <c r="F324" s="47"/>
      <c r="G324" s="47"/>
      <c r="H324" s="152" t="s">
        <v>977</v>
      </c>
    </row>
    <row r="325" spans="1:8" x14ac:dyDescent="0.2">
      <c r="A325" s="139" t="s">
        <v>1019</v>
      </c>
      <c r="B325" s="43" t="s">
        <v>696</v>
      </c>
      <c r="C325" s="141">
        <v>636.19000000000005</v>
      </c>
      <c r="D325" s="141">
        <v>636.19000000000005</v>
      </c>
      <c r="E325" s="47"/>
      <c r="F325" s="47"/>
      <c r="G325" s="47"/>
      <c r="H325" s="152" t="s">
        <v>977</v>
      </c>
    </row>
    <row r="326" spans="1:8" x14ac:dyDescent="0.2">
      <c r="A326" s="139" t="s">
        <v>1020</v>
      </c>
      <c r="B326" s="43" t="s">
        <v>1021</v>
      </c>
      <c r="C326" s="141">
        <v>1462.13</v>
      </c>
      <c r="D326" s="141">
        <v>1462.13</v>
      </c>
      <c r="E326" s="47"/>
      <c r="F326" s="47"/>
      <c r="G326" s="47"/>
      <c r="H326" s="152" t="s">
        <v>977</v>
      </c>
    </row>
    <row r="327" spans="1:8" x14ac:dyDescent="0.2">
      <c r="A327" s="139" t="s">
        <v>1483</v>
      </c>
      <c r="B327" s="43" t="s">
        <v>1484</v>
      </c>
      <c r="C327" s="141">
        <v>235.43</v>
      </c>
      <c r="D327" s="141">
        <v>235.43</v>
      </c>
      <c r="E327" s="47"/>
      <c r="F327" s="47"/>
      <c r="G327" s="47"/>
      <c r="H327" s="152" t="s">
        <v>977</v>
      </c>
    </row>
    <row r="328" spans="1:8" x14ac:dyDescent="0.2">
      <c r="A328" s="139" t="s">
        <v>1022</v>
      </c>
      <c r="B328" s="43" t="s">
        <v>1023</v>
      </c>
      <c r="C328" s="141">
        <v>250</v>
      </c>
      <c r="D328" s="141">
        <v>250</v>
      </c>
      <c r="E328" s="47"/>
      <c r="F328" s="47"/>
      <c r="G328" s="47"/>
      <c r="H328" s="152" t="s">
        <v>977</v>
      </c>
    </row>
    <row r="329" spans="1:8" x14ac:dyDescent="0.2">
      <c r="A329" s="139" t="s">
        <v>1024</v>
      </c>
      <c r="B329" s="43" t="s">
        <v>1025</v>
      </c>
      <c r="C329" s="141">
        <v>600</v>
      </c>
      <c r="D329" s="141">
        <v>600</v>
      </c>
      <c r="E329" s="47"/>
      <c r="F329" s="47"/>
      <c r="G329" s="47"/>
      <c r="H329" s="152" t="s">
        <v>977</v>
      </c>
    </row>
    <row r="330" spans="1:8" x14ac:dyDescent="0.2">
      <c r="A330" s="139" t="s">
        <v>1026</v>
      </c>
      <c r="B330" s="43" t="s">
        <v>690</v>
      </c>
      <c r="C330" s="141">
        <v>1573</v>
      </c>
      <c r="D330" s="141">
        <v>1573</v>
      </c>
      <c r="E330" s="47"/>
      <c r="F330" s="47"/>
      <c r="G330" s="47"/>
      <c r="H330" s="152" t="s">
        <v>977</v>
      </c>
    </row>
    <row r="331" spans="1:8" x14ac:dyDescent="0.2">
      <c r="A331" s="139" t="s">
        <v>1027</v>
      </c>
      <c r="B331" s="43" t="s">
        <v>1028</v>
      </c>
      <c r="C331" s="141">
        <v>999.9</v>
      </c>
      <c r="D331" s="141">
        <v>999.9</v>
      </c>
      <c r="E331" s="47"/>
      <c r="F331" s="47"/>
      <c r="G331" s="47"/>
      <c r="H331" s="152" t="s">
        <v>977</v>
      </c>
    </row>
    <row r="332" spans="1:8" x14ac:dyDescent="0.2">
      <c r="A332" s="139" t="s">
        <v>1029</v>
      </c>
      <c r="B332" s="43" t="s">
        <v>659</v>
      </c>
      <c r="C332" s="141">
        <v>1952.36</v>
      </c>
      <c r="D332" s="141">
        <v>1952.36</v>
      </c>
      <c r="E332" s="47"/>
      <c r="F332" s="47"/>
      <c r="G332" s="47"/>
      <c r="H332" s="152" t="s">
        <v>977</v>
      </c>
    </row>
    <row r="333" spans="1:8" x14ac:dyDescent="0.2">
      <c r="A333" s="139" t="s">
        <v>1030</v>
      </c>
      <c r="B333" s="43" t="s">
        <v>1031</v>
      </c>
      <c r="C333" s="141">
        <v>1776</v>
      </c>
      <c r="D333" s="141">
        <v>1776</v>
      </c>
      <c r="E333" s="47"/>
      <c r="F333" s="47"/>
      <c r="G333" s="47"/>
      <c r="H333" s="152" t="s">
        <v>977</v>
      </c>
    </row>
    <row r="334" spans="1:8" x14ac:dyDescent="0.2">
      <c r="A334" s="139" t="s">
        <v>1032</v>
      </c>
      <c r="B334" s="43" t="s">
        <v>728</v>
      </c>
      <c r="C334" s="141">
        <v>1295.1400000000001</v>
      </c>
      <c r="D334" s="141">
        <v>1295.1400000000001</v>
      </c>
      <c r="E334" s="47"/>
      <c r="F334" s="47"/>
      <c r="G334" s="47"/>
      <c r="H334" s="152" t="s">
        <v>977</v>
      </c>
    </row>
    <row r="335" spans="1:8" x14ac:dyDescent="0.2">
      <c r="A335" s="139" t="s">
        <v>1033</v>
      </c>
      <c r="B335" s="43" t="s">
        <v>1034</v>
      </c>
      <c r="C335" s="141">
        <v>443</v>
      </c>
      <c r="D335" s="141">
        <v>443</v>
      </c>
      <c r="E335" s="47"/>
      <c r="F335" s="47"/>
      <c r="G335" s="47"/>
      <c r="H335" s="152" t="s">
        <v>977</v>
      </c>
    </row>
    <row r="336" spans="1:8" x14ac:dyDescent="0.2">
      <c r="A336" s="139" t="s">
        <v>1035</v>
      </c>
      <c r="B336" s="43" t="s">
        <v>659</v>
      </c>
      <c r="C336" s="141">
        <v>1879.7</v>
      </c>
      <c r="D336" s="141">
        <v>1879.7</v>
      </c>
      <c r="E336" s="47"/>
      <c r="F336" s="47"/>
      <c r="G336" s="47"/>
      <c r="H336" s="152" t="s">
        <v>977</v>
      </c>
    </row>
    <row r="337" spans="1:8" x14ac:dyDescent="0.2">
      <c r="A337" s="139" t="s">
        <v>1036</v>
      </c>
      <c r="B337" s="43" t="s">
        <v>663</v>
      </c>
      <c r="C337" s="141">
        <v>1644.2</v>
      </c>
      <c r="D337" s="141">
        <v>1644.2</v>
      </c>
      <c r="E337" s="47"/>
      <c r="F337" s="47"/>
      <c r="G337" s="47"/>
      <c r="H337" s="152" t="s">
        <v>977</v>
      </c>
    </row>
    <row r="338" spans="1:8" x14ac:dyDescent="0.2">
      <c r="A338" s="139" t="s">
        <v>1485</v>
      </c>
      <c r="B338" s="43" t="s">
        <v>1486</v>
      </c>
      <c r="C338" s="141">
        <v>326.39</v>
      </c>
      <c r="D338" s="141">
        <v>326.39</v>
      </c>
      <c r="E338" s="47"/>
      <c r="F338" s="47"/>
      <c r="G338" s="47"/>
      <c r="H338" s="152" t="s">
        <v>977</v>
      </c>
    </row>
    <row r="339" spans="1:8" x14ac:dyDescent="0.2">
      <c r="A339" s="139" t="s">
        <v>1037</v>
      </c>
      <c r="B339" s="43" t="s">
        <v>1038</v>
      </c>
      <c r="C339" s="141">
        <v>100</v>
      </c>
      <c r="D339" s="141">
        <v>100</v>
      </c>
      <c r="E339" s="47"/>
      <c r="F339" s="47"/>
      <c r="G339" s="47"/>
      <c r="H339" s="152" t="s">
        <v>977</v>
      </c>
    </row>
    <row r="340" spans="1:8" x14ac:dyDescent="0.2">
      <c r="A340" s="139" t="s">
        <v>1039</v>
      </c>
      <c r="B340" s="43" t="s">
        <v>1040</v>
      </c>
      <c r="C340" s="141">
        <v>956</v>
      </c>
      <c r="D340" s="141">
        <v>956</v>
      </c>
      <c r="E340" s="47"/>
      <c r="F340" s="47"/>
      <c r="G340" s="47"/>
      <c r="H340" s="152" t="s">
        <v>977</v>
      </c>
    </row>
    <row r="341" spans="1:8" x14ac:dyDescent="0.2">
      <c r="A341" s="139" t="s">
        <v>1041</v>
      </c>
      <c r="B341" s="43" t="s">
        <v>1042</v>
      </c>
      <c r="C341" s="141">
        <v>532.72</v>
      </c>
      <c r="D341" s="141">
        <v>532.72</v>
      </c>
      <c r="E341" s="47"/>
      <c r="F341" s="47"/>
      <c r="G341" s="47"/>
      <c r="H341" s="152" t="s">
        <v>977</v>
      </c>
    </row>
    <row r="342" spans="1:8" x14ac:dyDescent="0.2">
      <c r="A342" s="139" t="s">
        <v>1043</v>
      </c>
      <c r="B342" s="43" t="s">
        <v>740</v>
      </c>
      <c r="C342" s="141">
        <v>263.48</v>
      </c>
      <c r="D342" s="141">
        <v>263.48</v>
      </c>
      <c r="E342" s="47"/>
      <c r="F342" s="47"/>
      <c r="G342" s="47"/>
      <c r="H342" s="152" t="s">
        <v>977</v>
      </c>
    </row>
    <row r="343" spans="1:8" x14ac:dyDescent="0.2">
      <c r="A343" s="139" t="s">
        <v>1044</v>
      </c>
      <c r="B343" s="43" t="s">
        <v>742</v>
      </c>
      <c r="C343" s="141">
        <v>347.82</v>
      </c>
      <c r="D343" s="141">
        <v>347.82</v>
      </c>
      <c r="E343" s="47"/>
      <c r="F343" s="47"/>
      <c r="G343" s="47"/>
      <c r="H343" s="152" t="s">
        <v>977</v>
      </c>
    </row>
    <row r="344" spans="1:8" x14ac:dyDescent="0.2">
      <c r="A344" s="139" t="s">
        <v>1045</v>
      </c>
      <c r="B344" s="43" t="s">
        <v>744</v>
      </c>
      <c r="C344" s="141">
        <v>501.46</v>
      </c>
      <c r="D344" s="141">
        <v>501.46</v>
      </c>
      <c r="E344" s="47"/>
      <c r="F344" s="47"/>
      <c r="G344" s="47"/>
      <c r="H344" s="152" t="s">
        <v>977</v>
      </c>
    </row>
    <row r="345" spans="1:8" x14ac:dyDescent="0.2">
      <c r="A345" s="139" t="s">
        <v>1046</v>
      </c>
      <c r="B345" s="43" t="s">
        <v>746</v>
      </c>
      <c r="C345" s="141">
        <v>132.26</v>
      </c>
      <c r="D345" s="141">
        <v>132.26</v>
      </c>
      <c r="E345" s="47"/>
      <c r="F345" s="47"/>
      <c r="G345" s="47"/>
      <c r="H345" s="152" t="s">
        <v>977</v>
      </c>
    </row>
    <row r="346" spans="1:8" x14ac:dyDescent="0.2">
      <c r="A346" s="139" t="s">
        <v>1047</v>
      </c>
      <c r="B346" s="43" t="s">
        <v>748</v>
      </c>
      <c r="C346" s="141">
        <v>37.94</v>
      </c>
      <c r="D346" s="141">
        <v>37.94</v>
      </c>
      <c r="E346" s="47"/>
      <c r="F346" s="47"/>
      <c r="G346" s="47"/>
      <c r="H346" s="152" t="s">
        <v>977</v>
      </c>
    </row>
    <row r="347" spans="1:8" x14ac:dyDescent="0.2">
      <c r="A347" s="139" t="s">
        <v>1048</v>
      </c>
      <c r="B347" s="43" t="s">
        <v>716</v>
      </c>
      <c r="C347" s="141">
        <v>442.25</v>
      </c>
      <c r="D347" s="141">
        <v>442.25</v>
      </c>
      <c r="E347" s="47"/>
      <c r="F347" s="47"/>
      <c r="G347" s="47"/>
      <c r="H347" s="152" t="s">
        <v>977</v>
      </c>
    </row>
    <row r="348" spans="1:8" x14ac:dyDescent="0.2">
      <c r="A348" s="139" t="s">
        <v>1049</v>
      </c>
      <c r="B348" s="43" t="s">
        <v>756</v>
      </c>
      <c r="C348" s="141">
        <v>1089.27</v>
      </c>
      <c r="D348" s="141">
        <v>1089.27</v>
      </c>
      <c r="E348" s="47"/>
      <c r="F348" s="47"/>
      <c r="G348" s="47"/>
      <c r="H348" s="152" t="s">
        <v>977</v>
      </c>
    </row>
    <row r="349" spans="1:8" x14ac:dyDescent="0.2">
      <c r="A349" s="139" t="s">
        <v>1050</v>
      </c>
      <c r="B349" s="43" t="s">
        <v>1051</v>
      </c>
      <c r="C349" s="141">
        <v>867.55</v>
      </c>
      <c r="D349" s="141">
        <v>867.55</v>
      </c>
      <c r="E349" s="47"/>
      <c r="F349" s="47"/>
      <c r="G349" s="47"/>
      <c r="H349" s="152" t="s">
        <v>977</v>
      </c>
    </row>
    <row r="350" spans="1:8" x14ac:dyDescent="0.2">
      <c r="A350" s="139" t="s">
        <v>1052</v>
      </c>
      <c r="B350" s="43" t="s">
        <v>1053</v>
      </c>
      <c r="C350" s="141">
        <v>125.95</v>
      </c>
      <c r="D350" s="141">
        <v>125.95</v>
      </c>
      <c r="E350" s="47"/>
      <c r="F350" s="47"/>
      <c r="G350" s="47"/>
      <c r="H350" s="152" t="s">
        <v>977</v>
      </c>
    </row>
    <row r="351" spans="1:8" x14ac:dyDescent="0.2">
      <c r="A351" s="139" t="s">
        <v>1054</v>
      </c>
      <c r="B351" s="43" t="s">
        <v>1055</v>
      </c>
      <c r="C351" s="141">
        <v>847.6</v>
      </c>
      <c r="D351" s="141">
        <v>847.6</v>
      </c>
      <c r="E351" s="47"/>
      <c r="F351" s="47"/>
      <c r="G351" s="47"/>
      <c r="H351" s="152" t="s">
        <v>977</v>
      </c>
    </row>
    <row r="352" spans="1:8" x14ac:dyDescent="0.2">
      <c r="A352" s="139" t="s">
        <v>1056</v>
      </c>
      <c r="B352" s="43" t="s">
        <v>758</v>
      </c>
      <c r="C352" s="141">
        <v>3708.28</v>
      </c>
      <c r="D352" s="141">
        <v>3708.28</v>
      </c>
      <c r="E352" s="47"/>
      <c r="F352" s="47"/>
      <c r="G352" s="47"/>
      <c r="H352" s="152" t="s">
        <v>977</v>
      </c>
    </row>
    <row r="353" spans="1:8" x14ac:dyDescent="0.2">
      <c r="A353" s="139" t="s">
        <v>1057</v>
      </c>
      <c r="B353" s="43" t="s">
        <v>1058</v>
      </c>
      <c r="C353" s="141">
        <v>924.65</v>
      </c>
      <c r="D353" s="141">
        <v>924.65</v>
      </c>
      <c r="E353" s="47"/>
      <c r="F353" s="47"/>
      <c r="G353" s="47"/>
      <c r="H353" s="152" t="s">
        <v>977</v>
      </c>
    </row>
    <row r="354" spans="1:8" x14ac:dyDescent="0.2">
      <c r="A354" s="139" t="s">
        <v>1059</v>
      </c>
      <c r="B354" s="43" t="s">
        <v>1060</v>
      </c>
      <c r="C354" s="141">
        <v>886.13</v>
      </c>
      <c r="D354" s="141">
        <v>886.13</v>
      </c>
      <c r="E354" s="47"/>
      <c r="F354" s="47"/>
      <c r="G354" s="47"/>
      <c r="H354" s="152" t="s">
        <v>977</v>
      </c>
    </row>
    <row r="355" spans="1:8" x14ac:dyDescent="0.2">
      <c r="A355" s="139" t="s">
        <v>1061</v>
      </c>
      <c r="B355" s="43" t="s">
        <v>724</v>
      </c>
      <c r="C355" s="141">
        <v>773.95</v>
      </c>
      <c r="D355" s="141">
        <v>773.95</v>
      </c>
      <c r="E355" s="47"/>
      <c r="F355" s="47"/>
      <c r="G355" s="47"/>
      <c r="H355" s="152" t="s">
        <v>977</v>
      </c>
    </row>
    <row r="356" spans="1:8" x14ac:dyDescent="0.2">
      <c r="A356" s="139" t="s">
        <v>1062</v>
      </c>
      <c r="B356" s="43" t="s">
        <v>714</v>
      </c>
      <c r="C356" s="141">
        <v>2339.04</v>
      </c>
      <c r="D356" s="141">
        <v>2339.04</v>
      </c>
      <c r="E356" s="47"/>
      <c r="F356" s="47"/>
      <c r="G356" s="47"/>
      <c r="H356" s="152" t="s">
        <v>977</v>
      </c>
    </row>
    <row r="357" spans="1:8" x14ac:dyDescent="0.2">
      <c r="A357" s="139" t="s">
        <v>1063</v>
      </c>
      <c r="B357" s="43" t="s">
        <v>1064</v>
      </c>
      <c r="C357" s="141">
        <v>757.34</v>
      </c>
      <c r="D357" s="141">
        <v>757.34</v>
      </c>
      <c r="E357" s="47"/>
      <c r="F357" s="47"/>
      <c r="G357" s="47"/>
      <c r="H357" s="152" t="s">
        <v>977</v>
      </c>
    </row>
    <row r="358" spans="1:8" x14ac:dyDescent="0.2">
      <c r="A358" s="139" t="s">
        <v>1065</v>
      </c>
      <c r="B358" s="43" t="s">
        <v>1066</v>
      </c>
      <c r="C358" s="141">
        <v>2916.73</v>
      </c>
      <c r="D358" s="141">
        <v>2916.73</v>
      </c>
      <c r="E358" s="47"/>
      <c r="F358" s="47"/>
      <c r="G358" s="47"/>
      <c r="H358" s="152" t="s">
        <v>977</v>
      </c>
    </row>
    <row r="359" spans="1:8" x14ac:dyDescent="0.2">
      <c r="A359" s="139" t="s">
        <v>1067</v>
      </c>
      <c r="B359" s="43" t="s">
        <v>1068</v>
      </c>
      <c r="C359" s="141">
        <v>2716.21</v>
      </c>
      <c r="D359" s="141">
        <v>2716.21</v>
      </c>
      <c r="E359" s="47"/>
      <c r="F359" s="47"/>
      <c r="G359" s="47"/>
      <c r="H359" s="152" t="s">
        <v>977</v>
      </c>
    </row>
    <row r="360" spans="1:8" x14ac:dyDescent="0.2">
      <c r="A360" s="139" t="s">
        <v>1069</v>
      </c>
      <c r="B360" s="43" t="s">
        <v>1070</v>
      </c>
      <c r="C360" s="141">
        <v>2088.1799999999998</v>
      </c>
      <c r="D360" s="141">
        <v>2088.1799999999998</v>
      </c>
      <c r="E360" s="47"/>
      <c r="F360" s="47"/>
      <c r="G360" s="47"/>
      <c r="H360" s="152" t="s">
        <v>977</v>
      </c>
    </row>
    <row r="361" spans="1:8" x14ac:dyDescent="0.2">
      <c r="A361" s="139" t="s">
        <v>1071</v>
      </c>
      <c r="B361" s="43" t="s">
        <v>1072</v>
      </c>
      <c r="C361" s="141">
        <v>580.02</v>
      </c>
      <c r="D361" s="141">
        <v>580.02</v>
      </c>
      <c r="E361" s="47"/>
      <c r="F361" s="47"/>
      <c r="G361" s="47"/>
      <c r="H361" s="152" t="s">
        <v>977</v>
      </c>
    </row>
    <row r="362" spans="1:8" x14ac:dyDescent="0.2">
      <c r="A362" s="139" t="s">
        <v>1073</v>
      </c>
      <c r="B362" s="43" t="s">
        <v>1074</v>
      </c>
      <c r="C362" s="141">
        <v>5614.84</v>
      </c>
      <c r="D362" s="141">
        <v>5614.84</v>
      </c>
      <c r="E362" s="47"/>
      <c r="F362" s="47"/>
      <c r="G362" s="47"/>
      <c r="H362" s="152" t="s">
        <v>977</v>
      </c>
    </row>
    <row r="363" spans="1:8" x14ac:dyDescent="0.2">
      <c r="A363" s="139" t="s">
        <v>1075</v>
      </c>
      <c r="B363" s="43" t="s">
        <v>1076</v>
      </c>
      <c r="C363" s="141">
        <v>174.34</v>
      </c>
      <c r="D363" s="141">
        <v>174.34</v>
      </c>
      <c r="E363" s="47"/>
      <c r="F363" s="47"/>
      <c r="G363" s="47"/>
      <c r="H363" s="152" t="s">
        <v>977</v>
      </c>
    </row>
    <row r="364" spans="1:8" x14ac:dyDescent="0.2">
      <c r="A364" s="139" t="s">
        <v>1077</v>
      </c>
      <c r="B364" s="43" t="s">
        <v>1078</v>
      </c>
      <c r="C364" s="141">
        <v>333.87</v>
      </c>
      <c r="D364" s="141">
        <v>333.87</v>
      </c>
      <c r="E364" s="47"/>
      <c r="F364" s="47"/>
      <c r="G364" s="47"/>
      <c r="H364" s="152" t="s">
        <v>977</v>
      </c>
    </row>
    <row r="365" spans="1:8" x14ac:dyDescent="0.2">
      <c r="A365" s="139" t="s">
        <v>1079</v>
      </c>
      <c r="B365" s="43" t="s">
        <v>1080</v>
      </c>
      <c r="C365" s="141">
        <v>984.4</v>
      </c>
      <c r="D365" s="141">
        <v>984.4</v>
      </c>
      <c r="E365" s="47"/>
      <c r="F365" s="47"/>
      <c r="G365" s="47"/>
      <c r="H365" s="152" t="s">
        <v>977</v>
      </c>
    </row>
    <row r="366" spans="1:8" x14ac:dyDescent="0.2">
      <c r="A366" s="139" t="s">
        <v>1081</v>
      </c>
      <c r="B366" s="43" t="s">
        <v>1082</v>
      </c>
      <c r="C366" s="141">
        <v>615.21</v>
      </c>
      <c r="D366" s="141">
        <v>615.21</v>
      </c>
      <c r="E366" s="47"/>
      <c r="F366" s="47"/>
      <c r="G366" s="47"/>
      <c r="H366" s="152" t="s">
        <v>977</v>
      </c>
    </row>
    <row r="367" spans="1:8" x14ac:dyDescent="0.2">
      <c r="A367" s="139" t="s">
        <v>1083</v>
      </c>
      <c r="B367" s="43" t="s">
        <v>1084</v>
      </c>
      <c r="C367" s="141">
        <v>109.66</v>
      </c>
      <c r="D367" s="141">
        <v>109.66</v>
      </c>
      <c r="E367" s="47"/>
      <c r="F367" s="47"/>
      <c r="G367" s="47"/>
      <c r="H367" s="152" t="s">
        <v>977</v>
      </c>
    </row>
    <row r="368" spans="1:8" x14ac:dyDescent="0.2">
      <c r="A368" s="139" t="s">
        <v>1085</v>
      </c>
      <c r="B368" s="43" t="s">
        <v>1086</v>
      </c>
      <c r="C368" s="141">
        <v>1787.78</v>
      </c>
      <c r="D368" s="141">
        <v>1787.78</v>
      </c>
      <c r="E368" s="47"/>
      <c r="F368" s="47"/>
      <c r="G368" s="47"/>
      <c r="H368" s="152" t="s">
        <v>977</v>
      </c>
    </row>
    <row r="369" spans="1:8" x14ac:dyDescent="0.2">
      <c r="A369" s="139" t="s">
        <v>1087</v>
      </c>
      <c r="B369" s="43" t="s">
        <v>1088</v>
      </c>
      <c r="C369" s="141">
        <v>2672.9</v>
      </c>
      <c r="D369" s="141">
        <v>2672.9</v>
      </c>
      <c r="E369" s="47"/>
      <c r="F369" s="47"/>
      <c r="G369" s="47"/>
      <c r="H369" s="152" t="s">
        <v>977</v>
      </c>
    </row>
    <row r="370" spans="1:8" x14ac:dyDescent="0.2">
      <c r="A370" s="139" t="s">
        <v>1089</v>
      </c>
      <c r="B370" s="43" t="s">
        <v>675</v>
      </c>
      <c r="C370" s="141">
        <v>1857.31</v>
      </c>
      <c r="D370" s="141">
        <v>1857.31</v>
      </c>
      <c r="E370" s="47"/>
      <c r="F370" s="47"/>
      <c r="G370" s="47"/>
      <c r="H370" s="152" t="s">
        <v>977</v>
      </c>
    </row>
    <row r="371" spans="1:8" x14ac:dyDescent="0.2">
      <c r="A371" s="139" t="s">
        <v>1090</v>
      </c>
      <c r="B371" s="43" t="s">
        <v>766</v>
      </c>
      <c r="C371" s="141">
        <v>2709.06</v>
      </c>
      <c r="D371" s="141">
        <v>2709.06</v>
      </c>
      <c r="E371" s="47"/>
      <c r="F371" s="47"/>
      <c r="G371" s="47"/>
      <c r="H371" s="152" t="s">
        <v>977</v>
      </c>
    </row>
    <row r="372" spans="1:8" x14ac:dyDescent="0.2">
      <c r="A372" s="139" t="s">
        <v>1091</v>
      </c>
      <c r="B372" s="43" t="s">
        <v>1092</v>
      </c>
      <c r="C372" s="141">
        <v>5899.32</v>
      </c>
      <c r="D372" s="141">
        <v>5899.32</v>
      </c>
      <c r="E372" s="47"/>
      <c r="F372" s="47"/>
      <c r="G372" s="47"/>
      <c r="H372" s="152" t="s">
        <v>977</v>
      </c>
    </row>
    <row r="373" spans="1:8" x14ac:dyDescent="0.2">
      <c r="A373" s="139" t="s">
        <v>1093</v>
      </c>
      <c r="B373" s="43" t="s">
        <v>653</v>
      </c>
      <c r="C373" s="141">
        <v>371.4</v>
      </c>
      <c r="D373" s="141">
        <v>371.4</v>
      </c>
      <c r="E373" s="47"/>
      <c r="F373" s="47"/>
      <c r="G373" s="47"/>
      <c r="H373" s="152" t="s">
        <v>977</v>
      </c>
    </row>
    <row r="374" spans="1:8" x14ac:dyDescent="0.2">
      <c r="A374" s="139" t="s">
        <v>1094</v>
      </c>
      <c r="B374" s="43" t="s">
        <v>712</v>
      </c>
      <c r="C374" s="141">
        <v>14747.4</v>
      </c>
      <c r="D374" s="141">
        <v>14747.4</v>
      </c>
      <c r="E374" s="47"/>
      <c r="F374" s="47"/>
      <c r="G374" s="47"/>
      <c r="H374" s="152" t="s">
        <v>977</v>
      </c>
    </row>
    <row r="375" spans="1:8" x14ac:dyDescent="0.2">
      <c r="A375" s="139" t="s">
        <v>1095</v>
      </c>
      <c r="B375" s="43" t="s">
        <v>671</v>
      </c>
      <c r="C375" s="141">
        <v>1335.42</v>
      </c>
      <c r="D375" s="141">
        <v>1335.42</v>
      </c>
      <c r="E375" s="47"/>
      <c r="F375" s="47"/>
      <c r="G375" s="47"/>
      <c r="H375" s="152" t="s">
        <v>977</v>
      </c>
    </row>
    <row r="376" spans="1:8" x14ac:dyDescent="0.2">
      <c r="A376" s="139" t="s">
        <v>1096</v>
      </c>
      <c r="B376" s="43" t="s">
        <v>666</v>
      </c>
      <c r="C376" s="141">
        <v>443</v>
      </c>
      <c r="D376" s="141">
        <v>443</v>
      </c>
      <c r="E376" s="47"/>
      <c r="F376" s="47"/>
      <c r="G376" s="47"/>
      <c r="H376" s="152" t="s">
        <v>977</v>
      </c>
    </row>
    <row r="377" spans="1:8" x14ac:dyDescent="0.2">
      <c r="A377" s="139" t="s">
        <v>1097</v>
      </c>
      <c r="B377" s="43" t="s">
        <v>1098</v>
      </c>
      <c r="C377" s="141">
        <v>1598.51</v>
      </c>
      <c r="D377" s="141">
        <v>1598.51</v>
      </c>
      <c r="E377" s="47"/>
      <c r="F377" s="47"/>
      <c r="G377" s="47"/>
      <c r="H377" s="152" t="s">
        <v>977</v>
      </c>
    </row>
    <row r="378" spans="1:8" x14ac:dyDescent="0.2">
      <c r="A378" s="139" t="s">
        <v>1099</v>
      </c>
      <c r="B378" s="43" t="s">
        <v>1100</v>
      </c>
      <c r="C378" s="141">
        <v>888.55</v>
      </c>
      <c r="D378" s="141">
        <v>888.55</v>
      </c>
      <c r="E378" s="47"/>
      <c r="F378" s="47"/>
      <c r="G378" s="47"/>
      <c r="H378" s="152" t="s">
        <v>977</v>
      </c>
    </row>
    <row r="379" spans="1:8" x14ac:dyDescent="0.2">
      <c r="A379" s="139" t="s">
        <v>1101</v>
      </c>
      <c r="B379" s="43" t="s">
        <v>1102</v>
      </c>
      <c r="C379" s="141">
        <v>941.6</v>
      </c>
      <c r="D379" s="141">
        <v>941.6</v>
      </c>
      <c r="E379" s="47"/>
      <c r="F379" s="47"/>
      <c r="G379" s="47"/>
      <c r="H379" s="152" t="s">
        <v>977</v>
      </c>
    </row>
    <row r="380" spans="1:8" x14ac:dyDescent="0.2">
      <c r="A380" s="139" t="s">
        <v>1103</v>
      </c>
      <c r="B380" s="43" t="s">
        <v>1104</v>
      </c>
      <c r="C380" s="141">
        <v>1321.17</v>
      </c>
      <c r="D380" s="141">
        <v>1321.17</v>
      </c>
      <c r="E380" s="47"/>
      <c r="F380" s="47"/>
      <c r="G380" s="47"/>
      <c r="H380" s="152" t="s">
        <v>977</v>
      </c>
    </row>
    <row r="381" spans="1:8" x14ac:dyDescent="0.2">
      <c r="A381" s="139" t="s">
        <v>1105</v>
      </c>
      <c r="B381" s="43" t="s">
        <v>1106</v>
      </c>
      <c r="C381" s="141">
        <v>661.59</v>
      </c>
      <c r="D381" s="141">
        <v>661.59</v>
      </c>
      <c r="E381" s="47"/>
      <c r="F381" s="47"/>
      <c r="G381" s="47"/>
      <c r="H381" s="152" t="s">
        <v>977</v>
      </c>
    </row>
    <row r="382" spans="1:8" x14ac:dyDescent="0.2">
      <c r="A382" s="139" t="s">
        <v>1107</v>
      </c>
      <c r="B382" s="43" t="s">
        <v>1108</v>
      </c>
      <c r="C382" s="141">
        <v>2229.9</v>
      </c>
      <c r="D382" s="141">
        <v>2229.9</v>
      </c>
      <c r="E382" s="47"/>
      <c r="F382" s="47"/>
      <c r="G382" s="47"/>
      <c r="H382" s="152" t="s">
        <v>977</v>
      </c>
    </row>
    <row r="383" spans="1:8" x14ac:dyDescent="0.2">
      <c r="A383" s="139" t="s">
        <v>1109</v>
      </c>
      <c r="B383" s="43" t="s">
        <v>1110</v>
      </c>
      <c r="C383" s="141">
        <v>1383.93</v>
      </c>
      <c r="D383" s="141">
        <v>1383.93</v>
      </c>
      <c r="E383" s="47"/>
      <c r="F383" s="47"/>
      <c r="G383" s="47"/>
      <c r="H383" s="152" t="s">
        <v>977</v>
      </c>
    </row>
    <row r="384" spans="1:8" x14ac:dyDescent="0.2">
      <c r="A384" s="139" t="s">
        <v>1111</v>
      </c>
      <c r="B384" s="43" t="s">
        <v>1112</v>
      </c>
      <c r="C384" s="141">
        <v>1383.93</v>
      </c>
      <c r="D384" s="141">
        <v>1383.93</v>
      </c>
      <c r="E384" s="47"/>
      <c r="F384" s="47"/>
      <c r="G384" s="47"/>
      <c r="H384" s="152" t="s">
        <v>977</v>
      </c>
    </row>
    <row r="385" spans="1:8" x14ac:dyDescent="0.2">
      <c r="A385" s="139" t="s">
        <v>1113</v>
      </c>
      <c r="B385" s="43" t="s">
        <v>779</v>
      </c>
      <c r="C385" s="141">
        <v>1748.51</v>
      </c>
      <c r="D385" s="141">
        <v>1748.51</v>
      </c>
      <c r="E385" s="47"/>
      <c r="F385" s="47"/>
      <c r="G385" s="47"/>
      <c r="H385" s="152" t="s">
        <v>977</v>
      </c>
    </row>
    <row r="386" spans="1:8" x14ac:dyDescent="0.2">
      <c r="A386" s="139" t="s">
        <v>1114</v>
      </c>
      <c r="B386" s="43" t="s">
        <v>678</v>
      </c>
      <c r="C386" s="141">
        <v>107.5</v>
      </c>
      <c r="D386" s="141">
        <v>107.5</v>
      </c>
      <c r="E386" s="47"/>
      <c r="F386" s="47"/>
      <c r="G386" s="47"/>
      <c r="H386" s="152" t="s">
        <v>977</v>
      </c>
    </row>
    <row r="387" spans="1:8" x14ac:dyDescent="0.2">
      <c r="A387" s="139" t="s">
        <v>1115</v>
      </c>
      <c r="B387" s="43" t="s">
        <v>1116</v>
      </c>
      <c r="C387" s="141">
        <v>500</v>
      </c>
      <c r="D387" s="141">
        <v>500</v>
      </c>
      <c r="E387" s="47"/>
      <c r="F387" s="47"/>
      <c r="G387" s="47"/>
      <c r="H387" s="152" t="s">
        <v>977</v>
      </c>
    </row>
    <row r="388" spans="1:8" x14ac:dyDescent="0.2">
      <c r="A388" s="139" t="s">
        <v>1117</v>
      </c>
      <c r="B388" s="43" t="s">
        <v>1118</v>
      </c>
      <c r="C388" s="141">
        <v>804</v>
      </c>
      <c r="D388" s="141">
        <v>804</v>
      </c>
      <c r="E388" s="47"/>
      <c r="F388" s="47"/>
      <c r="G388" s="47"/>
      <c r="H388" s="152" t="s">
        <v>977</v>
      </c>
    </row>
    <row r="389" spans="1:8" x14ac:dyDescent="0.2">
      <c r="A389" s="139" t="s">
        <v>1119</v>
      </c>
      <c r="B389" s="43" t="s">
        <v>1120</v>
      </c>
      <c r="C389" s="141">
        <v>574.59</v>
      </c>
      <c r="D389" s="141">
        <v>574.59</v>
      </c>
      <c r="E389" s="47"/>
      <c r="F389" s="47"/>
      <c r="G389" s="47"/>
      <c r="H389" s="152" t="s">
        <v>977</v>
      </c>
    </row>
    <row r="390" spans="1:8" x14ac:dyDescent="0.2">
      <c r="A390" s="139" t="s">
        <v>1121</v>
      </c>
      <c r="B390" s="43" t="s">
        <v>1122</v>
      </c>
      <c r="C390" s="141">
        <v>287.3</v>
      </c>
      <c r="D390" s="141">
        <v>287.3</v>
      </c>
      <c r="E390" s="47"/>
      <c r="F390" s="47"/>
      <c r="G390" s="47"/>
      <c r="H390" s="152" t="s">
        <v>977</v>
      </c>
    </row>
    <row r="391" spans="1:8" x14ac:dyDescent="0.2">
      <c r="A391" s="139" t="s">
        <v>1123</v>
      </c>
      <c r="B391" s="43" t="s">
        <v>1124</v>
      </c>
      <c r="C391" s="141">
        <v>814.31</v>
      </c>
      <c r="D391" s="141">
        <v>814.31</v>
      </c>
      <c r="E391" s="47"/>
      <c r="F391" s="47"/>
      <c r="G391" s="47"/>
      <c r="H391" s="152" t="s">
        <v>977</v>
      </c>
    </row>
    <row r="392" spans="1:8" x14ac:dyDescent="0.2">
      <c r="A392" s="139" t="s">
        <v>1125</v>
      </c>
      <c r="B392" s="43" t="s">
        <v>1126</v>
      </c>
      <c r="C392" s="141">
        <v>1286.21</v>
      </c>
      <c r="D392" s="141">
        <v>1286.21</v>
      </c>
      <c r="E392" s="47"/>
      <c r="F392" s="47"/>
      <c r="G392" s="47"/>
      <c r="H392" s="152" t="s">
        <v>977</v>
      </c>
    </row>
    <row r="393" spans="1:8" x14ac:dyDescent="0.2">
      <c r="A393" s="139" t="s">
        <v>1127</v>
      </c>
      <c r="B393" s="43" t="s">
        <v>1128</v>
      </c>
      <c r="C393" s="141">
        <v>50</v>
      </c>
      <c r="D393" s="141">
        <v>50</v>
      </c>
      <c r="E393" s="47"/>
      <c r="F393" s="47"/>
      <c r="G393" s="47"/>
      <c r="H393" s="152" t="s">
        <v>977</v>
      </c>
    </row>
    <row r="394" spans="1:8" x14ac:dyDescent="0.2">
      <c r="A394" s="139" t="s">
        <v>1129</v>
      </c>
      <c r="B394" s="43" t="s">
        <v>1130</v>
      </c>
      <c r="C394" s="141">
        <v>0.37</v>
      </c>
      <c r="D394" s="141">
        <v>0.37</v>
      </c>
      <c r="E394" s="47"/>
      <c r="F394" s="47"/>
      <c r="G394" s="47"/>
      <c r="H394" s="152" t="s">
        <v>977</v>
      </c>
    </row>
    <row r="395" spans="1:8" x14ac:dyDescent="0.2">
      <c r="A395" s="139" t="s">
        <v>1131</v>
      </c>
      <c r="B395" s="43" t="s">
        <v>1132</v>
      </c>
      <c r="C395" s="141">
        <v>923.1</v>
      </c>
      <c r="D395" s="141">
        <v>923.1</v>
      </c>
      <c r="E395" s="47"/>
      <c r="F395" s="47"/>
      <c r="G395" s="47"/>
      <c r="H395" s="152" t="s">
        <v>977</v>
      </c>
    </row>
    <row r="396" spans="1:8" x14ac:dyDescent="0.2">
      <c r="A396" s="139" t="s">
        <v>1133</v>
      </c>
      <c r="B396" s="43" t="s">
        <v>1134</v>
      </c>
      <c r="C396" s="141">
        <v>923.1</v>
      </c>
      <c r="D396" s="141">
        <v>923.1</v>
      </c>
      <c r="E396" s="47"/>
      <c r="F396" s="47"/>
      <c r="G396" s="47"/>
      <c r="H396" s="152" t="s">
        <v>977</v>
      </c>
    </row>
    <row r="397" spans="1:8" x14ac:dyDescent="0.2">
      <c r="A397" s="139" t="s">
        <v>1135</v>
      </c>
      <c r="B397" s="43" t="s">
        <v>1136</v>
      </c>
      <c r="C397" s="141">
        <v>2000</v>
      </c>
      <c r="D397" s="141">
        <v>2000</v>
      </c>
      <c r="E397" s="47"/>
      <c r="F397" s="47"/>
      <c r="G397" s="47"/>
      <c r="H397" s="152" t="s">
        <v>977</v>
      </c>
    </row>
    <row r="398" spans="1:8" x14ac:dyDescent="0.2">
      <c r="A398" s="139" t="s">
        <v>1137</v>
      </c>
      <c r="B398" s="43" t="s">
        <v>677</v>
      </c>
      <c r="C398" s="141">
        <v>200</v>
      </c>
      <c r="D398" s="141">
        <v>200</v>
      </c>
      <c r="E398" s="47"/>
      <c r="F398" s="47"/>
      <c r="G398" s="47"/>
      <c r="H398" s="152" t="s">
        <v>977</v>
      </c>
    </row>
    <row r="399" spans="1:8" x14ac:dyDescent="0.2">
      <c r="A399" s="139" t="s">
        <v>1138</v>
      </c>
      <c r="B399" s="43" t="s">
        <v>1139</v>
      </c>
      <c r="C399" s="141">
        <v>1575.51</v>
      </c>
      <c r="D399" s="141">
        <v>1575.51</v>
      </c>
      <c r="E399" s="47"/>
      <c r="F399" s="47"/>
      <c r="G399" s="47"/>
      <c r="H399" s="152" t="s">
        <v>977</v>
      </c>
    </row>
    <row r="400" spans="1:8" x14ac:dyDescent="0.2">
      <c r="A400" s="139" t="s">
        <v>1140</v>
      </c>
      <c r="B400" s="43" t="s">
        <v>730</v>
      </c>
      <c r="C400" s="141">
        <v>1538.07</v>
      </c>
      <c r="D400" s="141">
        <v>1538.07</v>
      </c>
      <c r="E400" s="47"/>
      <c r="F400" s="47"/>
      <c r="G400" s="47"/>
      <c r="H400" s="152" t="s">
        <v>977</v>
      </c>
    </row>
    <row r="401" spans="1:8" x14ac:dyDescent="0.2">
      <c r="A401" s="139" t="s">
        <v>1141</v>
      </c>
      <c r="B401" s="43" t="s">
        <v>1142</v>
      </c>
      <c r="C401" s="141">
        <v>1350.92</v>
      </c>
      <c r="D401" s="141">
        <v>1350.92</v>
      </c>
      <c r="E401" s="47"/>
      <c r="F401" s="47"/>
      <c r="G401" s="47"/>
      <c r="H401" s="152" t="s">
        <v>977</v>
      </c>
    </row>
    <row r="402" spans="1:8" x14ac:dyDescent="0.2">
      <c r="A402" s="139" t="s">
        <v>1143</v>
      </c>
      <c r="B402" s="43" t="s">
        <v>1144</v>
      </c>
      <c r="C402" s="141">
        <v>1309.04</v>
      </c>
      <c r="D402" s="141">
        <v>1309.04</v>
      </c>
      <c r="E402" s="47"/>
      <c r="F402" s="47"/>
      <c r="G402" s="47"/>
      <c r="H402" s="152" t="s">
        <v>977</v>
      </c>
    </row>
    <row r="403" spans="1:8" x14ac:dyDescent="0.2">
      <c r="A403" s="139" t="s">
        <v>1145</v>
      </c>
      <c r="B403" s="43" t="s">
        <v>1146</v>
      </c>
      <c r="C403" s="141">
        <v>2225.16</v>
      </c>
      <c r="D403" s="141">
        <v>2225.16</v>
      </c>
      <c r="E403" s="47"/>
      <c r="F403" s="47"/>
      <c r="G403" s="47"/>
      <c r="H403" s="152" t="s">
        <v>977</v>
      </c>
    </row>
    <row r="404" spans="1:8" x14ac:dyDescent="0.2">
      <c r="A404" s="139" t="s">
        <v>1147</v>
      </c>
      <c r="B404" s="43" t="s">
        <v>805</v>
      </c>
      <c r="C404" s="141">
        <v>1832.09</v>
      </c>
      <c r="D404" s="141">
        <v>1832.09</v>
      </c>
      <c r="E404" s="47"/>
      <c r="F404" s="47"/>
      <c r="G404" s="47"/>
      <c r="H404" s="152" t="s">
        <v>977</v>
      </c>
    </row>
    <row r="405" spans="1:8" x14ac:dyDescent="0.2">
      <c r="A405" s="139" t="s">
        <v>1148</v>
      </c>
      <c r="B405" s="43" t="s">
        <v>1149</v>
      </c>
      <c r="C405" s="141">
        <v>1465.52</v>
      </c>
      <c r="D405" s="141">
        <v>1465.52</v>
      </c>
      <c r="E405" s="47"/>
      <c r="F405" s="47"/>
      <c r="G405" s="47"/>
      <c r="H405" s="152" t="s">
        <v>977</v>
      </c>
    </row>
    <row r="406" spans="1:8" x14ac:dyDescent="0.2">
      <c r="A406" s="139" t="s">
        <v>1150</v>
      </c>
      <c r="B406" s="43" t="s">
        <v>1151</v>
      </c>
      <c r="C406" s="141">
        <v>4463.46</v>
      </c>
      <c r="D406" s="141">
        <v>4463.46</v>
      </c>
      <c r="E406" s="47"/>
      <c r="F406" s="47"/>
      <c r="G406" s="47"/>
      <c r="H406" s="152" t="s">
        <v>977</v>
      </c>
    </row>
    <row r="407" spans="1:8" x14ac:dyDescent="0.2">
      <c r="A407" s="139" t="s">
        <v>1152</v>
      </c>
      <c r="B407" s="43" t="s">
        <v>760</v>
      </c>
      <c r="C407" s="141">
        <v>1500</v>
      </c>
      <c r="D407" s="141">
        <v>1500</v>
      </c>
      <c r="E407" s="47"/>
      <c r="F407" s="47"/>
      <c r="G407" s="47"/>
      <c r="H407" s="152" t="s">
        <v>977</v>
      </c>
    </row>
    <row r="408" spans="1:8" x14ac:dyDescent="0.2">
      <c r="A408" s="139" t="s">
        <v>1153</v>
      </c>
      <c r="B408" s="43" t="s">
        <v>651</v>
      </c>
      <c r="C408" s="141">
        <v>1421.24</v>
      </c>
      <c r="D408" s="141">
        <v>1421.24</v>
      </c>
      <c r="E408" s="47"/>
      <c r="F408" s="47"/>
      <c r="G408" s="47"/>
      <c r="H408" s="152" t="s">
        <v>977</v>
      </c>
    </row>
    <row r="409" spans="1:8" x14ac:dyDescent="0.2">
      <c r="A409" s="139" t="s">
        <v>1487</v>
      </c>
      <c r="B409" s="43" t="s">
        <v>1488</v>
      </c>
      <c r="C409" s="141">
        <v>421.8</v>
      </c>
      <c r="D409" s="141">
        <v>421.8</v>
      </c>
      <c r="E409" s="47"/>
      <c r="F409" s="47"/>
      <c r="G409" s="47"/>
      <c r="H409" s="152" t="s">
        <v>977</v>
      </c>
    </row>
    <row r="410" spans="1:8" x14ac:dyDescent="0.2">
      <c r="A410" s="139" t="s">
        <v>1489</v>
      </c>
      <c r="B410" s="43" t="s">
        <v>1490</v>
      </c>
      <c r="C410" s="141">
        <v>1384.79</v>
      </c>
      <c r="D410" s="141">
        <v>1384.79</v>
      </c>
      <c r="E410" s="47"/>
      <c r="F410" s="47"/>
      <c r="G410" s="47"/>
      <c r="H410" s="152" t="s">
        <v>977</v>
      </c>
    </row>
    <row r="411" spans="1:8" x14ac:dyDescent="0.2">
      <c r="A411" s="139" t="s">
        <v>1491</v>
      </c>
      <c r="B411" s="43" t="s">
        <v>1492</v>
      </c>
      <c r="C411" s="141">
        <v>2062.61</v>
      </c>
      <c r="D411" s="141">
        <v>2062.61</v>
      </c>
      <c r="E411" s="47"/>
      <c r="F411" s="47"/>
      <c r="G411" s="47"/>
      <c r="H411" s="152" t="s">
        <v>977</v>
      </c>
    </row>
    <row r="412" spans="1:8" x14ac:dyDescent="0.2">
      <c r="A412" s="139" t="s">
        <v>1493</v>
      </c>
      <c r="B412" s="43" t="s">
        <v>1494</v>
      </c>
      <c r="C412" s="141">
        <v>1815.36</v>
      </c>
      <c r="D412" s="141">
        <v>1815.36</v>
      </c>
      <c r="E412" s="47"/>
      <c r="F412" s="47"/>
      <c r="G412" s="47"/>
      <c r="H412" s="152" t="s">
        <v>977</v>
      </c>
    </row>
    <row r="413" spans="1:8" x14ac:dyDescent="0.2">
      <c r="A413" s="139" t="s">
        <v>1495</v>
      </c>
      <c r="B413" s="43" t="s">
        <v>1496</v>
      </c>
      <c r="C413" s="141">
        <v>2320.8000000000002</v>
      </c>
      <c r="D413" s="141">
        <v>2320.8000000000002</v>
      </c>
      <c r="E413" s="47"/>
      <c r="F413" s="47"/>
      <c r="G413" s="47"/>
      <c r="H413" s="152" t="s">
        <v>977</v>
      </c>
    </row>
    <row r="414" spans="1:8" x14ac:dyDescent="0.2">
      <c r="A414" s="139" t="s">
        <v>1497</v>
      </c>
      <c r="B414" s="43" t="s">
        <v>1498</v>
      </c>
      <c r="C414" s="141">
        <v>2282.52</v>
      </c>
      <c r="D414" s="141">
        <v>2282.52</v>
      </c>
      <c r="E414" s="47"/>
      <c r="F414" s="47"/>
      <c r="G414" s="47"/>
      <c r="H414" s="152" t="s">
        <v>977</v>
      </c>
    </row>
    <row r="415" spans="1:8" x14ac:dyDescent="0.2">
      <c r="A415" s="139" t="s">
        <v>1499</v>
      </c>
      <c r="B415" s="43" t="s">
        <v>1500</v>
      </c>
      <c r="C415" s="141">
        <v>2000</v>
      </c>
      <c r="D415" s="141">
        <v>2000</v>
      </c>
      <c r="E415" s="47"/>
      <c r="F415" s="47"/>
      <c r="G415" s="47"/>
      <c r="H415" s="152" t="s">
        <v>977</v>
      </c>
    </row>
    <row r="416" spans="1:8" ht="33.75" x14ac:dyDescent="0.2">
      <c r="A416" s="139" t="s">
        <v>1154</v>
      </c>
      <c r="B416" s="43" t="s">
        <v>1155</v>
      </c>
      <c r="C416" s="141">
        <v>223817.9</v>
      </c>
      <c r="D416" s="141">
        <v>223817.9</v>
      </c>
      <c r="E416" s="47"/>
      <c r="F416" s="47"/>
      <c r="G416" s="47"/>
      <c r="H416" s="152" t="s">
        <v>1169</v>
      </c>
    </row>
    <row r="417" spans="1:8" ht="33.75" x14ac:dyDescent="0.2">
      <c r="A417" s="139" t="s">
        <v>1156</v>
      </c>
      <c r="B417" s="43" t="s">
        <v>1157</v>
      </c>
      <c r="C417" s="141">
        <v>42320.83</v>
      </c>
      <c r="D417" s="141">
        <v>42320.83</v>
      </c>
      <c r="E417" s="47"/>
      <c r="F417" s="47"/>
      <c r="G417" s="47"/>
      <c r="H417" s="152" t="s">
        <v>1169</v>
      </c>
    </row>
    <row r="418" spans="1:8" ht="33.75" x14ac:dyDescent="0.2">
      <c r="A418" s="139" t="s">
        <v>1158</v>
      </c>
      <c r="B418" s="43" t="s">
        <v>1159</v>
      </c>
      <c r="C418" s="141">
        <v>109954.52</v>
      </c>
      <c r="D418" s="141">
        <v>109954.52</v>
      </c>
      <c r="E418" s="47"/>
      <c r="F418" s="47"/>
      <c r="G418" s="47"/>
      <c r="H418" s="152" t="s">
        <v>1169</v>
      </c>
    </row>
    <row r="419" spans="1:8" x14ac:dyDescent="0.2">
      <c r="A419" s="139" t="s">
        <v>1160</v>
      </c>
      <c r="B419" s="43" t="s">
        <v>1161</v>
      </c>
      <c r="C419" s="141">
        <v>337438.63</v>
      </c>
      <c r="D419" s="141">
        <v>337438.63</v>
      </c>
      <c r="E419" s="47"/>
      <c r="F419" s="47"/>
      <c r="G419" s="47"/>
      <c r="H419" s="152" t="s">
        <v>977</v>
      </c>
    </row>
    <row r="420" spans="1:8" x14ac:dyDescent="0.2">
      <c r="A420" s="139" t="s">
        <v>1162</v>
      </c>
      <c r="B420" s="43" t="s">
        <v>1163</v>
      </c>
      <c r="C420" s="141">
        <v>16876.61</v>
      </c>
      <c r="D420" s="141">
        <v>16876.61</v>
      </c>
      <c r="E420" s="47"/>
      <c r="F420" s="47"/>
      <c r="G420" s="47"/>
      <c r="H420" s="152" t="s">
        <v>977</v>
      </c>
    </row>
    <row r="421" spans="1:8" ht="33.75" x14ac:dyDescent="0.2">
      <c r="A421" s="139" t="s">
        <v>1164</v>
      </c>
      <c r="B421" s="43" t="s">
        <v>1165</v>
      </c>
      <c r="C421" s="141">
        <v>354231.62</v>
      </c>
      <c r="D421" s="141">
        <v>354231.62</v>
      </c>
      <c r="E421" s="47"/>
      <c r="F421" s="47"/>
      <c r="G421" s="47"/>
      <c r="H421" s="152" t="s">
        <v>1501</v>
      </c>
    </row>
    <row r="422" spans="1:8" x14ac:dyDescent="0.2">
      <c r="A422" s="139" t="s">
        <v>1166</v>
      </c>
      <c r="B422" s="43" t="s">
        <v>874</v>
      </c>
      <c r="C422" s="141">
        <v>7670.06</v>
      </c>
      <c r="D422" s="141">
        <v>7670.06</v>
      </c>
      <c r="E422" s="47"/>
      <c r="F422" s="47"/>
      <c r="G422" s="47"/>
      <c r="H422" s="152" t="s">
        <v>977</v>
      </c>
    </row>
    <row r="423" spans="1:8" x14ac:dyDescent="0.2">
      <c r="A423" s="45">
        <v>2120</v>
      </c>
      <c r="B423" s="43" t="s">
        <v>273</v>
      </c>
      <c r="C423" s="47">
        <v>0</v>
      </c>
      <c r="D423" s="47">
        <v>0</v>
      </c>
      <c r="E423" s="47">
        <v>0</v>
      </c>
      <c r="F423" s="47">
        <v>0</v>
      </c>
      <c r="G423" s="47">
        <v>0</v>
      </c>
    </row>
    <row r="424" spans="1:8" x14ac:dyDescent="0.2">
      <c r="A424" s="45">
        <v>2121</v>
      </c>
      <c r="B424" s="43" t="s">
        <v>274</v>
      </c>
      <c r="C424" s="47">
        <v>0</v>
      </c>
      <c r="D424" s="47">
        <v>0</v>
      </c>
      <c r="E424" s="47">
        <v>0</v>
      </c>
      <c r="F424" s="47">
        <v>0</v>
      </c>
      <c r="G424" s="47">
        <v>0</v>
      </c>
    </row>
    <row r="425" spans="1:8" x14ac:dyDescent="0.2">
      <c r="A425" s="45">
        <v>2122</v>
      </c>
      <c r="B425" s="43" t="s">
        <v>275</v>
      </c>
      <c r="C425" s="47">
        <v>0</v>
      </c>
      <c r="D425" s="47">
        <v>0</v>
      </c>
      <c r="E425" s="47">
        <v>0</v>
      </c>
      <c r="F425" s="47">
        <v>0</v>
      </c>
      <c r="G425" s="47">
        <v>0</v>
      </c>
    </row>
    <row r="426" spans="1:8" x14ac:dyDescent="0.2">
      <c r="A426" s="45">
        <v>2129</v>
      </c>
      <c r="B426" s="43" t="s">
        <v>276</v>
      </c>
      <c r="C426" s="47">
        <v>0</v>
      </c>
      <c r="D426" s="47">
        <v>0</v>
      </c>
      <c r="E426" s="47">
        <v>0</v>
      </c>
      <c r="F426" s="47">
        <v>0</v>
      </c>
      <c r="G426" s="47">
        <v>0</v>
      </c>
    </row>
    <row r="428" spans="1:8" x14ac:dyDescent="0.2">
      <c r="A428" s="42" t="s">
        <v>590</v>
      </c>
      <c r="B428" s="42"/>
      <c r="C428" s="42"/>
      <c r="D428" s="42"/>
      <c r="E428" s="42"/>
      <c r="F428" s="42"/>
      <c r="G428" s="42"/>
      <c r="H428" s="42"/>
    </row>
    <row r="429" spans="1:8" x14ac:dyDescent="0.2">
      <c r="A429" s="44" t="s">
        <v>146</v>
      </c>
      <c r="B429" s="44" t="s">
        <v>143</v>
      </c>
      <c r="C429" s="44" t="s">
        <v>144</v>
      </c>
      <c r="D429" s="44" t="s">
        <v>147</v>
      </c>
      <c r="E429" s="44" t="s">
        <v>201</v>
      </c>
      <c r="F429" s="44"/>
      <c r="G429" s="44"/>
      <c r="H429" s="44"/>
    </row>
    <row r="430" spans="1:8" x14ac:dyDescent="0.2">
      <c r="A430" s="45">
        <v>2160</v>
      </c>
      <c r="B430" s="43" t="s">
        <v>277</v>
      </c>
      <c r="C430" s="47">
        <v>0</v>
      </c>
    </row>
    <row r="431" spans="1:8" x14ac:dyDescent="0.2">
      <c r="A431" s="45">
        <v>2161</v>
      </c>
      <c r="B431" s="43" t="s">
        <v>278</v>
      </c>
      <c r="C431" s="47">
        <v>0</v>
      </c>
    </row>
    <row r="432" spans="1:8" x14ac:dyDescent="0.2">
      <c r="A432" s="45">
        <v>2162</v>
      </c>
      <c r="B432" s="43" t="s">
        <v>279</v>
      </c>
      <c r="C432" s="47">
        <v>0</v>
      </c>
    </row>
    <row r="433" spans="1:8" x14ac:dyDescent="0.2">
      <c r="A433" s="45">
        <v>2163</v>
      </c>
      <c r="B433" s="43" t="s">
        <v>280</v>
      </c>
      <c r="C433" s="47">
        <v>0</v>
      </c>
    </row>
    <row r="434" spans="1:8" x14ac:dyDescent="0.2">
      <c r="A434" s="45">
        <v>2164</v>
      </c>
      <c r="B434" s="43" t="s">
        <v>281</v>
      </c>
      <c r="C434" s="47">
        <v>0</v>
      </c>
    </row>
    <row r="435" spans="1:8" x14ac:dyDescent="0.2">
      <c r="A435" s="45">
        <v>2165</v>
      </c>
      <c r="B435" s="43" t="s">
        <v>282</v>
      </c>
      <c r="C435" s="47">
        <v>0</v>
      </c>
    </row>
    <row r="436" spans="1:8" x14ac:dyDescent="0.2">
      <c r="A436" s="45">
        <v>2166</v>
      </c>
      <c r="B436" s="43" t="s">
        <v>283</v>
      </c>
      <c r="C436" s="47">
        <v>0</v>
      </c>
    </row>
    <row r="437" spans="1:8" x14ac:dyDescent="0.2">
      <c r="A437" s="45">
        <v>2250</v>
      </c>
      <c r="B437" s="43" t="s">
        <v>284</v>
      </c>
      <c r="C437" s="47">
        <v>0</v>
      </c>
    </row>
    <row r="438" spans="1:8" x14ac:dyDescent="0.2">
      <c r="A438" s="45">
        <v>2251</v>
      </c>
      <c r="B438" s="43" t="s">
        <v>285</v>
      </c>
      <c r="C438" s="47">
        <v>0</v>
      </c>
    </row>
    <row r="439" spans="1:8" x14ac:dyDescent="0.2">
      <c r="A439" s="45">
        <v>2252</v>
      </c>
      <c r="B439" s="43" t="s">
        <v>286</v>
      </c>
      <c r="C439" s="47">
        <v>0</v>
      </c>
    </row>
    <row r="440" spans="1:8" x14ac:dyDescent="0.2">
      <c r="A440" s="45">
        <v>2253</v>
      </c>
      <c r="B440" s="43" t="s">
        <v>287</v>
      </c>
      <c r="C440" s="47">
        <v>0</v>
      </c>
    </row>
    <row r="441" spans="1:8" x14ac:dyDescent="0.2">
      <c r="A441" s="45">
        <v>2254</v>
      </c>
      <c r="B441" s="43" t="s">
        <v>288</v>
      </c>
      <c r="C441" s="47">
        <v>0</v>
      </c>
    </row>
    <row r="442" spans="1:8" x14ac:dyDescent="0.2">
      <c r="A442" s="45">
        <v>2255</v>
      </c>
      <c r="B442" s="43" t="s">
        <v>289</v>
      </c>
      <c r="C442" s="47">
        <v>0</v>
      </c>
    </row>
    <row r="443" spans="1:8" x14ac:dyDescent="0.2">
      <c r="A443" s="45">
        <v>2256</v>
      </c>
      <c r="B443" s="43" t="s">
        <v>290</v>
      </c>
      <c r="C443" s="47">
        <v>0</v>
      </c>
    </row>
    <row r="445" spans="1:8" x14ac:dyDescent="0.2">
      <c r="A445" s="42" t="s">
        <v>591</v>
      </c>
      <c r="B445" s="42"/>
      <c r="C445" s="42"/>
      <c r="D445" s="42"/>
      <c r="E445" s="42"/>
      <c r="F445" s="42"/>
      <c r="G445" s="42"/>
      <c r="H445" s="42"/>
    </row>
    <row r="446" spans="1:8" x14ac:dyDescent="0.2">
      <c r="A446" s="46" t="s">
        <v>146</v>
      </c>
      <c r="B446" s="46" t="s">
        <v>143</v>
      </c>
      <c r="C446" s="46" t="s">
        <v>144</v>
      </c>
      <c r="D446" s="46" t="s">
        <v>147</v>
      </c>
      <c r="E446" s="46" t="s">
        <v>201</v>
      </c>
      <c r="F446" s="46"/>
      <c r="G446" s="46"/>
      <c r="H446" s="46"/>
    </row>
    <row r="447" spans="1:8" x14ac:dyDescent="0.2">
      <c r="A447" s="45">
        <v>2159</v>
      </c>
      <c r="B447" s="43" t="s">
        <v>291</v>
      </c>
      <c r="C447" s="47">
        <v>0</v>
      </c>
    </row>
    <row r="448" spans="1:8" x14ac:dyDescent="0.2">
      <c r="A448" s="45">
        <v>2199</v>
      </c>
      <c r="B448" s="43" t="s">
        <v>292</v>
      </c>
      <c r="C448" s="47">
        <v>0</v>
      </c>
    </row>
    <row r="449" spans="1:3" x14ac:dyDescent="0.2">
      <c r="A449" s="45">
        <v>2240</v>
      </c>
      <c r="B449" s="43" t="s">
        <v>293</v>
      </c>
      <c r="C449" s="47">
        <v>0</v>
      </c>
    </row>
    <row r="450" spans="1:3" x14ac:dyDescent="0.2">
      <c r="A450" s="45">
        <v>2241</v>
      </c>
      <c r="B450" s="43" t="s">
        <v>294</v>
      </c>
      <c r="C450" s="47">
        <v>0</v>
      </c>
    </row>
    <row r="451" spans="1:3" x14ac:dyDescent="0.2">
      <c r="A451" s="45">
        <v>2242</v>
      </c>
      <c r="B451" s="43" t="s">
        <v>295</v>
      </c>
      <c r="C451" s="47">
        <v>0</v>
      </c>
    </row>
    <row r="452" spans="1:3" x14ac:dyDescent="0.2">
      <c r="A452" s="45">
        <v>2249</v>
      </c>
      <c r="B452" s="43" t="s">
        <v>296</v>
      </c>
      <c r="C452" s="4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94488188976377963" bottom="0.74803149606299213" header="0.31496062992125984" footer="0.31496062992125984"/>
  <pageSetup scale="5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6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A3" s="120"/>
      <c r="B3" s="12"/>
    </row>
    <row r="4" spans="1:2" ht="15" customHeight="1" x14ac:dyDescent="0.2">
      <c r="A4" s="121" t="s">
        <v>1</v>
      </c>
      <c r="B4" s="29" t="s">
        <v>78</v>
      </c>
    </row>
    <row r="5" spans="1:2" ht="15" customHeight="1" x14ac:dyDescent="0.2">
      <c r="A5" s="119"/>
      <c r="B5" s="29" t="s">
        <v>51</v>
      </c>
    </row>
    <row r="6" spans="1:2" ht="15" customHeight="1" x14ac:dyDescent="0.2">
      <c r="A6" s="119"/>
      <c r="B6" s="27" t="s">
        <v>149</v>
      </c>
    </row>
    <row r="7" spans="1:2" ht="15" customHeight="1" x14ac:dyDescent="0.2">
      <c r="A7" s="119"/>
      <c r="B7" s="29" t="s">
        <v>52</v>
      </c>
    </row>
    <row r="8" spans="1:2" x14ac:dyDescent="0.2">
      <c r="A8" s="119"/>
    </row>
    <row r="9" spans="1:2" ht="15" customHeight="1" x14ac:dyDescent="0.2">
      <c r="A9" s="121" t="s">
        <v>3</v>
      </c>
      <c r="B9" s="29" t="s">
        <v>607</v>
      </c>
    </row>
    <row r="10" spans="1:2" ht="15" customHeight="1" x14ac:dyDescent="0.2">
      <c r="A10" s="119"/>
      <c r="B10" s="29" t="s">
        <v>608</v>
      </c>
    </row>
    <row r="11" spans="1:2" ht="15" customHeight="1" x14ac:dyDescent="0.2">
      <c r="A11" s="119"/>
      <c r="B11" s="29" t="s">
        <v>127</v>
      </c>
    </row>
    <row r="12" spans="1:2" ht="15" customHeight="1" x14ac:dyDescent="0.2">
      <c r="A12" s="119"/>
      <c r="B12" s="29" t="s">
        <v>126</v>
      </c>
    </row>
    <row r="13" spans="1:2" ht="15" customHeight="1" x14ac:dyDescent="0.2">
      <c r="A13" s="119"/>
      <c r="B13" s="29" t="s">
        <v>128</v>
      </c>
    </row>
    <row r="14" spans="1:2" x14ac:dyDescent="0.2">
      <c r="A14" s="119"/>
    </row>
    <row r="15" spans="1:2" ht="15" customHeight="1" x14ac:dyDescent="0.2">
      <c r="A15" s="121" t="s">
        <v>5</v>
      </c>
      <c r="B15" s="30" t="s">
        <v>53</v>
      </c>
    </row>
    <row r="16" spans="1:2" ht="15" customHeight="1" x14ac:dyDescent="0.2">
      <c r="A16" s="119"/>
      <c r="B16" s="30" t="s">
        <v>54</v>
      </c>
    </row>
    <row r="17" spans="1:2" ht="15" customHeight="1" x14ac:dyDescent="0.2">
      <c r="A17" s="119"/>
      <c r="B17" s="30" t="s">
        <v>55</v>
      </c>
    </row>
    <row r="18" spans="1:2" ht="15" customHeight="1" x14ac:dyDescent="0.2">
      <c r="A18" s="119"/>
      <c r="B18" s="29" t="s">
        <v>56</v>
      </c>
    </row>
    <row r="19" spans="1:2" ht="15" customHeight="1" x14ac:dyDescent="0.2">
      <c r="A19" s="119"/>
      <c r="B19" s="23" t="s">
        <v>137</v>
      </c>
    </row>
    <row r="20" spans="1:2" x14ac:dyDescent="0.2">
      <c r="A20" s="119"/>
    </row>
    <row r="21" spans="1:2" ht="15" customHeight="1" x14ac:dyDescent="0.2">
      <c r="A21" s="121" t="s">
        <v>133</v>
      </c>
      <c r="B21" s="1" t="s">
        <v>177</v>
      </c>
    </row>
    <row r="22" spans="1:2" ht="15" customHeight="1" x14ac:dyDescent="0.2">
      <c r="A22" s="119"/>
      <c r="B22" s="31" t="s">
        <v>178</v>
      </c>
    </row>
    <row r="23" spans="1:2" x14ac:dyDescent="0.2">
      <c r="A23" s="119"/>
    </row>
    <row r="24" spans="1:2" ht="15" customHeight="1" x14ac:dyDescent="0.2">
      <c r="A24" s="121" t="s">
        <v>7</v>
      </c>
      <c r="B24" s="23" t="s">
        <v>57</v>
      </c>
    </row>
    <row r="25" spans="1:2" ht="15" customHeight="1" x14ac:dyDescent="0.2">
      <c r="A25" s="119"/>
      <c r="B25" s="23" t="s">
        <v>129</v>
      </c>
    </row>
    <row r="26" spans="1:2" ht="15" customHeight="1" x14ac:dyDescent="0.2">
      <c r="A26" s="119"/>
      <c r="B26" s="23" t="s">
        <v>130</v>
      </c>
    </row>
    <row r="27" spans="1:2" x14ac:dyDescent="0.2">
      <c r="A27" s="119"/>
    </row>
    <row r="28" spans="1:2" ht="15" customHeight="1" x14ac:dyDescent="0.2">
      <c r="A28" s="121" t="s">
        <v>8</v>
      </c>
      <c r="B28" s="23" t="s">
        <v>58</v>
      </c>
    </row>
    <row r="29" spans="1:2" ht="15" customHeight="1" x14ac:dyDescent="0.2">
      <c r="A29" s="119"/>
      <c r="B29" s="23" t="s">
        <v>136</v>
      </c>
    </row>
    <row r="30" spans="1:2" ht="15" customHeight="1" x14ac:dyDescent="0.2">
      <c r="A30" s="119"/>
      <c r="B30" s="23" t="s">
        <v>59</v>
      </c>
    </row>
    <row r="31" spans="1:2" ht="15" customHeight="1" x14ac:dyDescent="0.2">
      <c r="A31" s="119"/>
      <c r="B31" s="32" t="s">
        <v>60</v>
      </c>
    </row>
    <row r="32" spans="1:2" x14ac:dyDescent="0.2">
      <c r="A32" s="119"/>
    </row>
    <row r="33" spans="1:2" ht="15" customHeight="1" x14ac:dyDescent="0.2">
      <c r="A33" s="121" t="s">
        <v>9</v>
      </c>
      <c r="B33" s="23" t="s">
        <v>61</v>
      </c>
    </row>
    <row r="34" spans="1:2" ht="15" customHeight="1" x14ac:dyDescent="0.2">
      <c r="A34" s="119"/>
      <c r="B34" s="23" t="s">
        <v>62</v>
      </c>
    </row>
    <row r="35" spans="1:2" x14ac:dyDescent="0.2">
      <c r="A35" s="119"/>
    </row>
    <row r="36" spans="1:2" ht="15" customHeight="1" x14ac:dyDescent="0.2">
      <c r="A36" s="121" t="s">
        <v>11</v>
      </c>
      <c r="B36" s="29" t="s">
        <v>131</v>
      </c>
    </row>
    <row r="37" spans="1:2" ht="15" customHeight="1" x14ac:dyDescent="0.2">
      <c r="A37" s="119"/>
      <c r="B37" s="29" t="s">
        <v>138</v>
      </c>
    </row>
    <row r="38" spans="1:2" ht="15" customHeight="1" x14ac:dyDescent="0.2">
      <c r="A38" s="119"/>
      <c r="B38" s="33" t="s">
        <v>180</v>
      </c>
    </row>
    <row r="39" spans="1:2" ht="15" customHeight="1" x14ac:dyDescent="0.2">
      <c r="A39" s="119"/>
      <c r="B39" s="29" t="s">
        <v>181</v>
      </c>
    </row>
    <row r="40" spans="1:2" ht="15" customHeight="1" x14ac:dyDescent="0.2">
      <c r="A40" s="119"/>
      <c r="B40" s="29" t="s">
        <v>134</v>
      </c>
    </row>
    <row r="41" spans="1:2" ht="15" customHeight="1" x14ac:dyDescent="0.2">
      <c r="A41" s="119"/>
      <c r="B41" s="29" t="s">
        <v>135</v>
      </c>
    </row>
    <row r="42" spans="1:2" x14ac:dyDescent="0.2">
      <c r="A42" s="119"/>
    </row>
    <row r="43" spans="1:2" ht="15" customHeight="1" x14ac:dyDescent="0.2">
      <c r="A43" s="121" t="s">
        <v>13</v>
      </c>
      <c r="B43" s="29" t="s">
        <v>139</v>
      </c>
    </row>
    <row r="44" spans="1:2" ht="15" customHeight="1" x14ac:dyDescent="0.2">
      <c r="A44" s="119"/>
      <c r="B44" s="29" t="s">
        <v>142</v>
      </c>
    </row>
    <row r="45" spans="1:2" ht="15" customHeight="1" x14ac:dyDescent="0.2">
      <c r="A45" s="119"/>
      <c r="B45" s="33" t="s">
        <v>182</v>
      </c>
    </row>
    <row r="46" spans="1:2" ht="15" customHeight="1" x14ac:dyDescent="0.2">
      <c r="A46" s="119"/>
      <c r="B46" s="29" t="s">
        <v>183</v>
      </c>
    </row>
    <row r="47" spans="1:2" ht="15" customHeight="1" x14ac:dyDescent="0.2">
      <c r="A47" s="119"/>
      <c r="B47" s="29" t="s">
        <v>141</v>
      </c>
    </row>
    <row r="48" spans="1:2" ht="15" customHeight="1" x14ac:dyDescent="0.2">
      <c r="A48" s="119"/>
      <c r="B48" s="29" t="s">
        <v>140</v>
      </c>
    </row>
    <row r="49" spans="1:2" x14ac:dyDescent="0.2">
      <c r="A49" s="119"/>
    </row>
    <row r="50" spans="1:2" ht="25.5" customHeight="1" x14ac:dyDescent="0.2">
      <c r="A50" s="121" t="s">
        <v>15</v>
      </c>
      <c r="B50" s="27" t="s">
        <v>162</v>
      </c>
    </row>
    <row r="51" spans="1:2" x14ac:dyDescent="0.2">
      <c r="A51" s="119"/>
    </row>
    <row r="52" spans="1:2" ht="15" customHeight="1" x14ac:dyDescent="0.2">
      <c r="A52" s="121" t="s">
        <v>17</v>
      </c>
      <c r="B52" s="29" t="s">
        <v>63</v>
      </c>
    </row>
    <row r="53" spans="1:2" x14ac:dyDescent="0.2">
      <c r="A53" s="119"/>
    </row>
    <row r="54" spans="1:2" ht="15" customHeight="1" x14ac:dyDescent="0.2">
      <c r="A54" s="121" t="s">
        <v>18</v>
      </c>
      <c r="B54" s="30" t="s">
        <v>64</v>
      </c>
    </row>
    <row r="55" spans="1:2" ht="15" customHeight="1" x14ac:dyDescent="0.2">
      <c r="A55" s="119"/>
      <c r="B55" s="30" t="s">
        <v>65</v>
      </c>
    </row>
    <row r="56" spans="1:2" ht="15" customHeight="1" x14ac:dyDescent="0.2">
      <c r="A56" s="119"/>
      <c r="B56" s="30" t="s">
        <v>66</v>
      </c>
    </row>
    <row r="57" spans="1:2" ht="15" customHeight="1" x14ac:dyDescent="0.2">
      <c r="A57" s="119"/>
      <c r="B57" s="30" t="s">
        <v>67</v>
      </c>
    </row>
    <row r="58" spans="1:2" ht="15" customHeight="1" x14ac:dyDescent="0.2">
      <c r="A58" s="119"/>
      <c r="B58" s="30" t="s">
        <v>68</v>
      </c>
    </row>
    <row r="59" spans="1:2" x14ac:dyDescent="0.2">
      <c r="A59" s="119"/>
    </row>
    <row r="60" spans="1:2" ht="15" customHeight="1" x14ac:dyDescent="0.2">
      <c r="A60" s="121" t="s">
        <v>20</v>
      </c>
      <c r="B60" s="23" t="s">
        <v>69</v>
      </c>
    </row>
    <row r="61" spans="1:2" x14ac:dyDescent="0.2">
      <c r="A61" s="119"/>
      <c r="B61" s="23"/>
    </row>
    <row r="62" spans="1:2" ht="15" customHeight="1" x14ac:dyDescent="0.2">
      <c r="A62" s="121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1"/>
  <sheetViews>
    <sheetView zoomScaleNormal="100" workbookViewId="0">
      <selection sqref="A1:E321"/>
    </sheetView>
  </sheetViews>
  <sheetFormatPr baseColWidth="10" defaultColWidth="9.140625" defaultRowHeight="11.25" x14ac:dyDescent="0.2"/>
  <cols>
    <col min="1" max="1" width="24.5703125" style="43" customWidth="1"/>
    <col min="2" max="2" width="72.85546875" style="43" bestFit="1" customWidth="1"/>
    <col min="3" max="3" width="15.7109375" style="43" customWidth="1"/>
    <col min="4" max="5" width="19.7109375" style="43" customWidth="1"/>
    <col min="6" max="16384" width="9.140625" style="43"/>
  </cols>
  <sheetData>
    <row r="1" spans="1:5" s="49" customFormat="1" ht="18.95" customHeight="1" x14ac:dyDescent="0.25">
      <c r="A1" s="194" t="str">
        <f>ESF!A1</f>
        <v>INSTITUTO CULTURAL DE LEÓN</v>
      </c>
      <c r="B1" s="194"/>
      <c r="C1" s="194"/>
      <c r="D1" s="37" t="s">
        <v>185</v>
      </c>
      <c r="E1" s="48">
        <f>'Notas a los Edos Financieros'!D1</f>
        <v>2020</v>
      </c>
    </row>
    <row r="2" spans="1:5" s="39" customFormat="1" ht="18.95" customHeight="1" x14ac:dyDescent="0.25">
      <c r="A2" s="194" t="s">
        <v>297</v>
      </c>
      <c r="B2" s="194"/>
      <c r="C2" s="194"/>
      <c r="D2" s="37" t="s">
        <v>187</v>
      </c>
      <c r="E2" s="48" t="str">
        <f>'Notas a los Edos Financieros'!D2</f>
        <v>Trimestral</v>
      </c>
    </row>
    <row r="3" spans="1:5" s="39" customFormat="1" ht="18.95" customHeight="1" x14ac:dyDescent="0.25">
      <c r="A3" s="194" t="str">
        <f>ESF!A3</f>
        <v>Correspondiente del 01 de Enero al 31 de Diciembre de 2020</v>
      </c>
      <c r="B3" s="194"/>
      <c r="C3" s="194"/>
      <c r="D3" s="37" t="s">
        <v>189</v>
      </c>
      <c r="E3" s="48">
        <f>'Notas a los Edos Financieros'!D3</f>
        <v>4</v>
      </c>
    </row>
    <row r="4" spans="1:5" x14ac:dyDescent="0.2">
      <c r="A4" s="41" t="s">
        <v>190</v>
      </c>
      <c r="B4" s="42"/>
      <c r="C4" s="42"/>
      <c r="D4" s="42"/>
      <c r="E4" s="42"/>
    </row>
    <row r="6" spans="1:5" x14ac:dyDescent="0.2">
      <c r="A6" s="67" t="s">
        <v>571</v>
      </c>
      <c r="B6" s="67"/>
      <c r="C6" s="67"/>
      <c r="D6" s="67"/>
      <c r="E6" s="67"/>
    </row>
    <row r="7" spans="1:5" x14ac:dyDescent="0.2">
      <c r="A7" s="68" t="s">
        <v>146</v>
      </c>
      <c r="B7" s="68" t="s">
        <v>143</v>
      </c>
      <c r="C7" s="68" t="s">
        <v>144</v>
      </c>
      <c r="D7" s="68" t="s">
        <v>298</v>
      </c>
      <c r="E7" s="68"/>
    </row>
    <row r="8" spans="1:5" x14ac:dyDescent="0.2">
      <c r="A8" s="70">
        <v>4100</v>
      </c>
      <c r="B8" s="71" t="s">
        <v>299</v>
      </c>
      <c r="C8" s="153">
        <f>+C46</f>
        <v>5643412.5000000019</v>
      </c>
      <c r="D8" s="71"/>
      <c r="E8" s="69"/>
    </row>
    <row r="9" spans="1:5" x14ac:dyDescent="0.2">
      <c r="A9" s="70">
        <v>4110</v>
      </c>
      <c r="B9" s="71" t="s">
        <v>300</v>
      </c>
      <c r="C9" s="74">
        <v>0</v>
      </c>
      <c r="D9" s="71"/>
      <c r="E9" s="69"/>
    </row>
    <row r="10" spans="1:5" x14ac:dyDescent="0.2">
      <c r="A10" s="70">
        <v>4111</v>
      </c>
      <c r="B10" s="71" t="s">
        <v>301</v>
      </c>
      <c r="C10" s="74">
        <v>0</v>
      </c>
      <c r="D10" s="71"/>
      <c r="E10" s="69"/>
    </row>
    <row r="11" spans="1:5" x14ac:dyDescent="0.2">
      <c r="A11" s="70">
        <v>4112</v>
      </c>
      <c r="B11" s="71" t="s">
        <v>302</v>
      </c>
      <c r="C11" s="74">
        <v>0</v>
      </c>
      <c r="D11" s="71"/>
      <c r="E11" s="69"/>
    </row>
    <row r="12" spans="1:5" x14ac:dyDescent="0.2">
      <c r="A12" s="70">
        <v>4113</v>
      </c>
      <c r="B12" s="71" t="s">
        <v>303</v>
      </c>
      <c r="C12" s="74">
        <v>0</v>
      </c>
      <c r="D12" s="71"/>
      <c r="E12" s="69"/>
    </row>
    <row r="13" spans="1:5" x14ac:dyDescent="0.2">
      <c r="A13" s="70">
        <v>4114</v>
      </c>
      <c r="B13" s="71" t="s">
        <v>304</v>
      </c>
      <c r="C13" s="74">
        <v>0</v>
      </c>
      <c r="D13" s="71"/>
      <c r="E13" s="69"/>
    </row>
    <row r="14" spans="1:5" x14ac:dyDescent="0.2">
      <c r="A14" s="70">
        <v>4115</v>
      </c>
      <c r="B14" s="71" t="s">
        <v>305</v>
      </c>
      <c r="C14" s="74">
        <v>0</v>
      </c>
      <c r="D14" s="71"/>
      <c r="E14" s="69"/>
    </row>
    <row r="15" spans="1:5" x14ac:dyDescent="0.2">
      <c r="A15" s="70">
        <v>4116</v>
      </c>
      <c r="B15" s="71" t="s">
        <v>306</v>
      </c>
      <c r="C15" s="74">
        <v>0</v>
      </c>
      <c r="D15" s="71"/>
      <c r="E15" s="69"/>
    </row>
    <row r="16" spans="1:5" x14ac:dyDescent="0.2">
      <c r="A16" s="70">
        <v>4117</v>
      </c>
      <c r="B16" s="71" t="s">
        <v>307</v>
      </c>
      <c r="C16" s="74">
        <v>0</v>
      </c>
      <c r="D16" s="71"/>
      <c r="E16" s="69"/>
    </row>
    <row r="17" spans="1:5" ht="22.5" x14ac:dyDescent="0.2">
      <c r="A17" s="70">
        <v>4118</v>
      </c>
      <c r="B17" s="72" t="s">
        <v>492</v>
      </c>
      <c r="C17" s="74">
        <v>0</v>
      </c>
      <c r="D17" s="71"/>
      <c r="E17" s="69"/>
    </row>
    <row r="18" spans="1:5" x14ac:dyDescent="0.2">
      <c r="A18" s="70">
        <v>4119</v>
      </c>
      <c r="B18" s="71" t="s">
        <v>308</v>
      </c>
      <c r="C18" s="74">
        <v>0</v>
      </c>
      <c r="D18" s="71"/>
      <c r="E18" s="69"/>
    </row>
    <row r="19" spans="1:5" x14ac:dyDescent="0.2">
      <c r="A19" s="70">
        <v>4120</v>
      </c>
      <c r="B19" s="71" t="s">
        <v>309</v>
      </c>
      <c r="C19" s="74">
        <v>0</v>
      </c>
      <c r="D19" s="71"/>
      <c r="E19" s="69"/>
    </row>
    <row r="20" spans="1:5" x14ac:dyDescent="0.2">
      <c r="A20" s="70">
        <v>4121</v>
      </c>
      <c r="B20" s="71" t="s">
        <v>310</v>
      </c>
      <c r="C20" s="74">
        <v>0</v>
      </c>
      <c r="D20" s="71"/>
      <c r="E20" s="69"/>
    </row>
    <row r="21" spans="1:5" x14ac:dyDescent="0.2">
      <c r="A21" s="70">
        <v>4122</v>
      </c>
      <c r="B21" s="71" t="s">
        <v>493</v>
      </c>
      <c r="C21" s="74">
        <v>0</v>
      </c>
      <c r="D21" s="71"/>
      <c r="E21" s="69"/>
    </row>
    <row r="22" spans="1:5" x14ac:dyDescent="0.2">
      <c r="A22" s="70">
        <v>4123</v>
      </c>
      <c r="B22" s="71" t="s">
        <v>311</v>
      </c>
      <c r="C22" s="74">
        <v>0</v>
      </c>
      <c r="D22" s="71"/>
      <c r="E22" s="69"/>
    </row>
    <row r="23" spans="1:5" x14ac:dyDescent="0.2">
      <c r="A23" s="70">
        <v>4124</v>
      </c>
      <c r="B23" s="71" t="s">
        <v>312</v>
      </c>
      <c r="C23" s="74">
        <v>0</v>
      </c>
      <c r="D23" s="71"/>
      <c r="E23" s="69"/>
    </row>
    <row r="24" spans="1:5" x14ac:dyDescent="0.2">
      <c r="A24" s="70">
        <v>4129</v>
      </c>
      <c r="B24" s="71" t="s">
        <v>313</v>
      </c>
      <c r="C24" s="74">
        <v>0</v>
      </c>
      <c r="D24" s="71"/>
      <c r="E24" s="69"/>
    </row>
    <row r="25" spans="1:5" x14ac:dyDescent="0.2">
      <c r="A25" s="70">
        <v>4130</v>
      </c>
      <c r="B25" s="71" t="s">
        <v>314</v>
      </c>
      <c r="C25" s="74">
        <v>0</v>
      </c>
      <c r="D25" s="71"/>
      <c r="E25" s="69"/>
    </row>
    <row r="26" spans="1:5" x14ac:dyDescent="0.2">
      <c r="A26" s="70">
        <v>4131</v>
      </c>
      <c r="B26" s="71" t="s">
        <v>315</v>
      </c>
      <c r="C26" s="74">
        <v>0</v>
      </c>
      <c r="D26" s="71"/>
      <c r="E26" s="69"/>
    </row>
    <row r="27" spans="1:5" ht="22.5" x14ac:dyDescent="0.2">
      <c r="A27" s="70">
        <v>4132</v>
      </c>
      <c r="B27" s="72" t="s">
        <v>494</v>
      </c>
      <c r="C27" s="74">
        <v>0</v>
      </c>
      <c r="D27" s="71"/>
      <c r="E27" s="69"/>
    </row>
    <row r="28" spans="1:5" x14ac:dyDescent="0.2">
      <c r="A28" s="70">
        <v>4140</v>
      </c>
      <c r="B28" s="71" t="s">
        <v>316</v>
      </c>
      <c r="C28" s="74">
        <v>0</v>
      </c>
      <c r="D28" s="71"/>
      <c r="E28" s="69"/>
    </row>
    <row r="29" spans="1:5" x14ac:dyDescent="0.2">
      <c r="A29" s="70">
        <v>4141</v>
      </c>
      <c r="B29" s="71" t="s">
        <v>317</v>
      </c>
      <c r="C29" s="74">
        <v>0</v>
      </c>
      <c r="D29" s="71"/>
      <c r="E29" s="69"/>
    </row>
    <row r="30" spans="1:5" x14ac:dyDescent="0.2">
      <c r="A30" s="70">
        <v>4143</v>
      </c>
      <c r="B30" s="71" t="s">
        <v>318</v>
      </c>
      <c r="C30" s="74">
        <v>0</v>
      </c>
      <c r="D30" s="71"/>
      <c r="E30" s="69"/>
    </row>
    <row r="31" spans="1:5" x14ac:dyDescent="0.2">
      <c r="A31" s="70">
        <v>4144</v>
      </c>
      <c r="B31" s="71" t="s">
        <v>319</v>
      </c>
      <c r="C31" s="74">
        <v>0</v>
      </c>
      <c r="D31" s="71"/>
      <c r="E31" s="69"/>
    </row>
    <row r="32" spans="1:5" ht="22.5" x14ac:dyDescent="0.2">
      <c r="A32" s="70">
        <v>4145</v>
      </c>
      <c r="B32" s="72" t="s">
        <v>495</v>
      </c>
      <c r="C32" s="74">
        <v>0</v>
      </c>
      <c r="D32" s="71"/>
      <c r="E32" s="69"/>
    </row>
    <row r="33" spans="1:5" x14ac:dyDescent="0.2">
      <c r="A33" s="70">
        <v>4149</v>
      </c>
      <c r="B33" s="71" t="s">
        <v>320</v>
      </c>
      <c r="C33" s="74">
        <v>0</v>
      </c>
      <c r="D33" s="71"/>
      <c r="E33" s="69"/>
    </row>
    <row r="34" spans="1:5" x14ac:dyDescent="0.2">
      <c r="A34" s="70">
        <v>4150</v>
      </c>
      <c r="B34" s="71" t="s">
        <v>496</v>
      </c>
      <c r="C34" s="74">
        <v>0</v>
      </c>
      <c r="D34" s="71"/>
      <c r="E34" s="69"/>
    </row>
    <row r="35" spans="1:5" x14ac:dyDescent="0.2">
      <c r="A35" s="70">
        <v>4151</v>
      </c>
      <c r="B35" s="71" t="s">
        <v>496</v>
      </c>
      <c r="C35" s="74">
        <v>0</v>
      </c>
      <c r="D35" s="71"/>
      <c r="E35" s="69"/>
    </row>
    <row r="36" spans="1:5" ht="22.5" x14ac:dyDescent="0.2">
      <c r="A36" s="70">
        <v>4154</v>
      </c>
      <c r="B36" s="72" t="s">
        <v>497</v>
      </c>
      <c r="C36" s="74">
        <v>0</v>
      </c>
      <c r="D36" s="71"/>
      <c r="E36" s="69"/>
    </row>
    <row r="37" spans="1:5" x14ac:dyDescent="0.2">
      <c r="A37" s="70">
        <v>4160</v>
      </c>
      <c r="B37" s="71" t="s">
        <v>498</v>
      </c>
      <c r="C37" s="74">
        <v>0</v>
      </c>
      <c r="D37" s="71"/>
      <c r="E37" s="69"/>
    </row>
    <row r="38" spans="1:5" x14ac:dyDescent="0.2">
      <c r="A38" s="70">
        <v>4161</v>
      </c>
      <c r="B38" s="71" t="s">
        <v>321</v>
      </c>
      <c r="C38" s="74">
        <v>0</v>
      </c>
      <c r="D38" s="71"/>
      <c r="E38" s="69"/>
    </row>
    <row r="39" spans="1:5" x14ac:dyDescent="0.2">
      <c r="A39" s="70">
        <v>4162</v>
      </c>
      <c r="B39" s="71" t="s">
        <v>322</v>
      </c>
      <c r="C39" s="74">
        <v>0</v>
      </c>
      <c r="D39" s="71"/>
      <c r="E39" s="69"/>
    </row>
    <row r="40" spans="1:5" x14ac:dyDescent="0.2">
      <c r="A40" s="70">
        <v>4163</v>
      </c>
      <c r="B40" s="71" t="s">
        <v>323</v>
      </c>
      <c r="C40" s="74">
        <v>0</v>
      </c>
      <c r="D40" s="71"/>
      <c r="E40" s="69"/>
    </row>
    <row r="41" spans="1:5" x14ac:dyDescent="0.2">
      <c r="A41" s="70">
        <v>4164</v>
      </c>
      <c r="B41" s="71" t="s">
        <v>324</v>
      </c>
      <c r="C41" s="74">
        <v>0</v>
      </c>
      <c r="D41" s="71"/>
      <c r="E41" s="69"/>
    </row>
    <row r="42" spans="1:5" x14ac:dyDescent="0.2">
      <c r="A42" s="70">
        <v>4165</v>
      </c>
      <c r="B42" s="71" t="s">
        <v>325</v>
      </c>
      <c r="C42" s="74">
        <v>0</v>
      </c>
      <c r="D42" s="71"/>
      <c r="E42" s="69"/>
    </row>
    <row r="43" spans="1:5" ht="22.5" x14ac:dyDescent="0.2">
      <c r="A43" s="70">
        <v>4166</v>
      </c>
      <c r="B43" s="72" t="s">
        <v>499</v>
      </c>
      <c r="C43" s="74">
        <v>0</v>
      </c>
      <c r="D43" s="71"/>
      <c r="E43" s="69"/>
    </row>
    <row r="44" spans="1:5" x14ac:dyDescent="0.2">
      <c r="A44" s="70">
        <v>4168</v>
      </c>
      <c r="B44" s="71" t="s">
        <v>326</v>
      </c>
      <c r="C44" s="74">
        <v>0</v>
      </c>
      <c r="D44" s="71"/>
      <c r="E44" s="69"/>
    </row>
    <row r="45" spans="1:5" x14ac:dyDescent="0.2">
      <c r="A45" s="70">
        <v>4169</v>
      </c>
      <c r="B45" s="71" t="s">
        <v>327</v>
      </c>
      <c r="C45" s="74">
        <v>0</v>
      </c>
      <c r="D45" s="71"/>
      <c r="E45" s="69"/>
    </row>
    <row r="46" spans="1:5" x14ac:dyDescent="0.2">
      <c r="A46" s="173">
        <v>4170</v>
      </c>
      <c r="B46" s="176" t="s">
        <v>500</v>
      </c>
      <c r="C46" s="153">
        <f>+C49</f>
        <v>5643412.5000000019</v>
      </c>
      <c r="D46" s="71"/>
      <c r="E46" s="69"/>
    </row>
    <row r="47" spans="1:5" x14ac:dyDescent="0.2">
      <c r="A47" s="70">
        <v>4171</v>
      </c>
      <c r="B47" s="71" t="s">
        <v>501</v>
      </c>
      <c r="C47" s="74">
        <v>0</v>
      </c>
      <c r="D47" s="71"/>
      <c r="E47" s="69"/>
    </row>
    <row r="48" spans="1:5" x14ac:dyDescent="0.2">
      <c r="A48" s="70">
        <v>4172</v>
      </c>
      <c r="B48" s="71" t="s">
        <v>502</v>
      </c>
      <c r="C48" s="74">
        <v>0</v>
      </c>
      <c r="D48" s="71"/>
      <c r="E48" s="69"/>
    </row>
    <row r="49" spans="1:5" ht="22.5" x14ac:dyDescent="0.2">
      <c r="A49" s="173">
        <v>4173</v>
      </c>
      <c r="B49" s="174" t="s">
        <v>503</v>
      </c>
      <c r="C49" s="175">
        <f>SUM(C50:C73)</f>
        <v>5643412.5000000019</v>
      </c>
      <c r="D49" s="71"/>
      <c r="E49" s="69"/>
    </row>
    <row r="50" spans="1:5" x14ac:dyDescent="0.2">
      <c r="A50" s="139" t="s">
        <v>1170</v>
      </c>
      <c r="B50" s="43" t="s">
        <v>1504</v>
      </c>
      <c r="C50" s="141">
        <v>1714896.59</v>
      </c>
      <c r="D50" s="71"/>
      <c r="E50" s="69"/>
    </row>
    <row r="51" spans="1:5" x14ac:dyDescent="0.2">
      <c r="A51" s="139" t="s">
        <v>1171</v>
      </c>
      <c r="B51" s="43" t="s">
        <v>1505</v>
      </c>
      <c r="C51" s="141">
        <v>523389.69</v>
      </c>
      <c r="D51" s="71"/>
      <c r="E51" s="69"/>
    </row>
    <row r="52" spans="1:5" x14ac:dyDescent="0.2">
      <c r="A52" s="139" t="s">
        <v>1172</v>
      </c>
      <c r="B52" s="43" t="s">
        <v>1173</v>
      </c>
      <c r="C52" s="141">
        <v>7049</v>
      </c>
      <c r="D52" s="71"/>
      <c r="E52" s="69"/>
    </row>
    <row r="53" spans="1:5" x14ac:dyDescent="0.2">
      <c r="A53" s="139" t="s">
        <v>1174</v>
      </c>
      <c r="B53" s="43" t="s">
        <v>1506</v>
      </c>
      <c r="C53" s="141">
        <v>1465044.35</v>
      </c>
      <c r="D53" s="71"/>
      <c r="E53" s="69"/>
    </row>
    <row r="54" spans="1:5" x14ac:dyDescent="0.2">
      <c r="A54" s="139" t="s">
        <v>1175</v>
      </c>
      <c r="B54" s="43" t="s">
        <v>1176</v>
      </c>
      <c r="C54" s="141">
        <v>7425</v>
      </c>
      <c r="D54" s="71"/>
      <c r="E54" s="69"/>
    </row>
    <row r="55" spans="1:5" x14ac:dyDescent="0.2">
      <c r="A55" s="139" t="s">
        <v>1177</v>
      </c>
      <c r="B55" s="43" t="s">
        <v>1507</v>
      </c>
      <c r="C55" s="141">
        <v>369377.67</v>
      </c>
      <c r="D55" s="71"/>
      <c r="E55" s="69"/>
    </row>
    <row r="56" spans="1:5" x14ac:dyDescent="0.2">
      <c r="A56" s="139" t="s">
        <v>1179</v>
      </c>
      <c r="B56" s="43" t="s">
        <v>1180</v>
      </c>
      <c r="C56" s="141">
        <v>75000</v>
      </c>
      <c r="D56" s="71"/>
      <c r="E56" s="69"/>
    </row>
    <row r="57" spans="1:5" x14ac:dyDescent="0.2">
      <c r="A57" s="139" t="s">
        <v>1181</v>
      </c>
      <c r="B57" s="43" t="s">
        <v>1457</v>
      </c>
      <c r="C57" s="141">
        <v>590</v>
      </c>
      <c r="D57" s="71"/>
      <c r="E57" s="69"/>
    </row>
    <row r="58" spans="1:5" x14ac:dyDescent="0.2">
      <c r="A58" s="139" t="s">
        <v>1182</v>
      </c>
      <c r="B58" s="43" t="s">
        <v>1458</v>
      </c>
      <c r="C58" s="141">
        <v>534718.75</v>
      </c>
      <c r="D58" s="71"/>
      <c r="E58" s="69"/>
    </row>
    <row r="59" spans="1:5" x14ac:dyDescent="0.2">
      <c r="A59" s="139" t="s">
        <v>1184</v>
      </c>
      <c r="B59" s="43" t="s">
        <v>1508</v>
      </c>
      <c r="C59" s="141">
        <v>52455.65</v>
      </c>
      <c r="D59" s="71"/>
      <c r="E59" s="69"/>
    </row>
    <row r="60" spans="1:5" x14ac:dyDescent="0.2">
      <c r="A60" s="139" t="s">
        <v>1185</v>
      </c>
      <c r="B60" s="43" t="s">
        <v>1454</v>
      </c>
      <c r="C60" s="141">
        <v>214502.42</v>
      </c>
      <c r="D60" s="71"/>
      <c r="E60" s="69"/>
    </row>
    <row r="61" spans="1:5" x14ac:dyDescent="0.2">
      <c r="A61" s="139" t="s">
        <v>1186</v>
      </c>
      <c r="B61" s="43" t="s">
        <v>1455</v>
      </c>
      <c r="C61" s="141">
        <v>20439.669999999998</v>
      </c>
      <c r="D61" s="71"/>
      <c r="E61" s="69"/>
    </row>
    <row r="62" spans="1:5" x14ac:dyDescent="0.2">
      <c r="A62" s="139" t="s">
        <v>1502</v>
      </c>
      <c r="B62" s="43" t="s">
        <v>1509</v>
      </c>
      <c r="C62" s="141">
        <v>75862.070000000007</v>
      </c>
      <c r="D62" s="71"/>
      <c r="E62" s="69"/>
    </row>
    <row r="63" spans="1:5" x14ac:dyDescent="0.2">
      <c r="A63" s="139" t="s">
        <v>1187</v>
      </c>
      <c r="B63" s="43" t="s">
        <v>1456</v>
      </c>
      <c r="C63" s="141">
        <v>15092.25</v>
      </c>
      <c r="D63" s="71"/>
      <c r="E63" s="69"/>
    </row>
    <row r="64" spans="1:5" x14ac:dyDescent="0.2">
      <c r="A64" s="139" t="s">
        <v>1188</v>
      </c>
      <c r="B64" s="43" t="s">
        <v>1189</v>
      </c>
      <c r="C64" s="141">
        <v>157851</v>
      </c>
      <c r="D64" s="71"/>
      <c r="E64" s="69"/>
    </row>
    <row r="65" spans="1:5" x14ac:dyDescent="0.2">
      <c r="A65" s="139" t="s">
        <v>1190</v>
      </c>
      <c r="B65" s="43" t="s">
        <v>1191</v>
      </c>
      <c r="C65" s="141">
        <v>6110</v>
      </c>
      <c r="D65" s="71"/>
      <c r="E65" s="69"/>
    </row>
    <row r="66" spans="1:5" x14ac:dyDescent="0.2">
      <c r="A66" s="139" t="s">
        <v>1192</v>
      </c>
      <c r="B66" s="43" t="s">
        <v>1193</v>
      </c>
      <c r="C66" s="141">
        <v>85.5</v>
      </c>
      <c r="D66" s="71"/>
      <c r="E66" s="69"/>
    </row>
    <row r="67" spans="1:5" x14ac:dyDescent="0.2">
      <c r="A67" s="139" t="s">
        <v>1194</v>
      </c>
      <c r="B67" s="43" t="s">
        <v>1503</v>
      </c>
      <c r="C67" s="141">
        <v>80291.520000000004</v>
      </c>
      <c r="D67" s="71"/>
      <c r="E67" s="69"/>
    </row>
    <row r="68" spans="1:5" x14ac:dyDescent="0.2">
      <c r="A68" s="139" t="s">
        <v>1195</v>
      </c>
      <c r="B68" s="43" t="s">
        <v>1183</v>
      </c>
      <c r="C68" s="141">
        <v>115355.98</v>
      </c>
      <c r="D68" s="71"/>
      <c r="E68" s="69"/>
    </row>
    <row r="69" spans="1:5" x14ac:dyDescent="0.2">
      <c r="A69" s="139" t="s">
        <v>1196</v>
      </c>
      <c r="B69" s="43" t="s">
        <v>1197</v>
      </c>
      <c r="C69" s="141">
        <v>153460</v>
      </c>
      <c r="D69" s="71"/>
      <c r="E69" s="69"/>
    </row>
    <row r="70" spans="1:5" x14ac:dyDescent="0.2">
      <c r="A70" s="139" t="s">
        <v>1198</v>
      </c>
      <c r="B70" s="43" t="s">
        <v>1199</v>
      </c>
      <c r="C70" s="141">
        <v>6459.48</v>
      </c>
      <c r="D70" s="71"/>
      <c r="E70" s="69"/>
    </row>
    <row r="71" spans="1:5" x14ac:dyDescent="0.2">
      <c r="A71" s="139" t="s">
        <v>1200</v>
      </c>
      <c r="B71" s="43" t="s">
        <v>1201</v>
      </c>
      <c r="C71" s="141">
        <v>23169.27</v>
      </c>
      <c r="D71" s="71"/>
      <c r="E71" s="69"/>
    </row>
    <row r="72" spans="1:5" x14ac:dyDescent="0.2">
      <c r="A72" s="139" t="s">
        <v>1202</v>
      </c>
      <c r="B72" s="43" t="s">
        <v>1510</v>
      </c>
      <c r="C72" s="141">
        <v>11206.9</v>
      </c>
      <c r="D72" s="71"/>
      <c r="E72" s="69"/>
    </row>
    <row r="73" spans="1:5" x14ac:dyDescent="0.2">
      <c r="A73" s="139" t="s">
        <v>1203</v>
      </c>
      <c r="B73" s="43" t="s">
        <v>1511</v>
      </c>
      <c r="C73" s="141">
        <v>13579.74</v>
      </c>
      <c r="D73" s="71"/>
      <c r="E73" s="69"/>
    </row>
    <row r="74" spans="1:5" ht="22.5" x14ac:dyDescent="0.2">
      <c r="A74" s="70">
        <v>4174</v>
      </c>
      <c r="B74" s="72" t="s">
        <v>504</v>
      </c>
      <c r="C74" s="74">
        <v>0</v>
      </c>
      <c r="D74" s="71"/>
      <c r="E74" s="69"/>
    </row>
    <row r="75" spans="1:5" ht="22.5" x14ac:dyDescent="0.2">
      <c r="A75" s="70">
        <v>4175</v>
      </c>
      <c r="B75" s="72" t="s">
        <v>505</v>
      </c>
      <c r="C75" s="74">
        <v>0</v>
      </c>
      <c r="D75" s="71"/>
      <c r="E75" s="69"/>
    </row>
    <row r="76" spans="1:5" ht="22.5" x14ac:dyDescent="0.2">
      <c r="A76" s="70">
        <v>4176</v>
      </c>
      <c r="B76" s="72" t="s">
        <v>506</v>
      </c>
      <c r="C76" s="74">
        <v>0</v>
      </c>
      <c r="D76" s="71"/>
      <c r="E76" s="69"/>
    </row>
    <row r="77" spans="1:5" ht="22.5" x14ac:dyDescent="0.2">
      <c r="A77" s="70">
        <v>4177</v>
      </c>
      <c r="B77" s="72" t="s">
        <v>507</v>
      </c>
      <c r="C77" s="74">
        <v>0</v>
      </c>
      <c r="D77" s="71"/>
      <c r="E77" s="69"/>
    </row>
    <row r="78" spans="1:5" ht="22.5" x14ac:dyDescent="0.2">
      <c r="A78" s="70">
        <v>4178</v>
      </c>
      <c r="B78" s="72" t="s">
        <v>508</v>
      </c>
      <c r="C78" s="74">
        <v>0</v>
      </c>
      <c r="D78" s="71"/>
      <c r="E78" s="69"/>
    </row>
    <row r="79" spans="1:5" x14ac:dyDescent="0.2">
      <c r="A79" s="70"/>
      <c r="B79" s="72"/>
      <c r="C79" s="74"/>
      <c r="D79" s="71"/>
      <c r="E79" s="69"/>
    </row>
    <row r="80" spans="1:5" x14ac:dyDescent="0.2">
      <c r="A80" s="67" t="s">
        <v>572</v>
      </c>
      <c r="B80" s="67"/>
      <c r="C80" s="67"/>
      <c r="D80" s="67"/>
      <c r="E80" s="67"/>
    </row>
    <row r="81" spans="1:5" x14ac:dyDescent="0.2">
      <c r="A81" s="68" t="s">
        <v>146</v>
      </c>
      <c r="B81" s="68" t="s">
        <v>143</v>
      </c>
      <c r="C81" s="68" t="s">
        <v>144</v>
      </c>
      <c r="D81" s="68" t="s">
        <v>298</v>
      </c>
      <c r="E81" s="68"/>
    </row>
    <row r="82" spans="1:5" ht="33.75" x14ac:dyDescent="0.2">
      <c r="A82" s="70">
        <v>4200</v>
      </c>
      <c r="B82" s="72" t="s">
        <v>509</v>
      </c>
      <c r="C82" s="153">
        <f>+C89</f>
        <v>73119032.349999994</v>
      </c>
      <c r="D82" s="74"/>
      <c r="E82" s="69"/>
    </row>
    <row r="83" spans="1:5" ht="22.5" x14ac:dyDescent="0.2">
      <c r="A83" s="70">
        <v>4210</v>
      </c>
      <c r="B83" s="72" t="s">
        <v>510</v>
      </c>
      <c r="C83" s="74">
        <v>0</v>
      </c>
      <c r="D83" s="71"/>
      <c r="E83" s="69"/>
    </row>
    <row r="84" spans="1:5" x14ac:dyDescent="0.2">
      <c r="A84" s="70">
        <v>4211</v>
      </c>
      <c r="B84" s="71" t="s">
        <v>328</v>
      </c>
      <c r="C84" s="74">
        <v>0</v>
      </c>
      <c r="D84" s="71"/>
      <c r="E84" s="69"/>
    </row>
    <row r="85" spans="1:5" x14ac:dyDescent="0.2">
      <c r="A85" s="70">
        <v>4212</v>
      </c>
      <c r="B85" s="71" t="s">
        <v>329</v>
      </c>
      <c r="C85" s="74">
        <v>0</v>
      </c>
      <c r="D85" s="71"/>
      <c r="E85" s="69"/>
    </row>
    <row r="86" spans="1:5" x14ac:dyDescent="0.2">
      <c r="A86" s="70">
        <v>4213</v>
      </c>
      <c r="B86" s="71" t="s">
        <v>330</v>
      </c>
      <c r="C86" s="74">
        <v>0</v>
      </c>
      <c r="D86" s="71"/>
      <c r="E86" s="69"/>
    </row>
    <row r="87" spans="1:5" x14ac:dyDescent="0.2">
      <c r="A87" s="70">
        <v>4214</v>
      </c>
      <c r="B87" s="71" t="s">
        <v>511</v>
      </c>
      <c r="C87" s="74">
        <v>0</v>
      </c>
      <c r="D87" s="71"/>
      <c r="E87" s="69"/>
    </row>
    <row r="88" spans="1:5" x14ac:dyDescent="0.2">
      <c r="A88" s="70">
        <v>4215</v>
      </c>
      <c r="B88" s="71" t="s">
        <v>512</v>
      </c>
      <c r="C88" s="154">
        <v>0</v>
      </c>
      <c r="D88" s="71"/>
      <c r="E88" s="69"/>
    </row>
    <row r="89" spans="1:5" x14ac:dyDescent="0.2">
      <c r="A89" s="70">
        <v>4220</v>
      </c>
      <c r="B89" s="71" t="s">
        <v>331</v>
      </c>
      <c r="C89" s="154">
        <f>+C90+C93</f>
        <v>73119032.349999994</v>
      </c>
      <c r="D89" s="71"/>
      <c r="E89" s="69"/>
    </row>
    <row r="90" spans="1:5" x14ac:dyDescent="0.2">
      <c r="A90" s="70">
        <v>4221</v>
      </c>
      <c r="B90" s="71" t="s">
        <v>332</v>
      </c>
      <c r="C90" s="154">
        <f>+C91+C92</f>
        <v>58896032.350000001</v>
      </c>
      <c r="D90" s="71"/>
      <c r="E90" s="69"/>
    </row>
    <row r="91" spans="1:5" x14ac:dyDescent="0.2">
      <c r="A91" s="139" t="s">
        <v>1204</v>
      </c>
      <c r="B91" s="43" t="s">
        <v>1205</v>
      </c>
      <c r="C91" s="141">
        <v>58517094.5</v>
      </c>
      <c r="D91" s="71"/>
      <c r="E91" s="69"/>
    </row>
    <row r="92" spans="1:5" x14ac:dyDescent="0.2">
      <c r="A92" s="139" t="s">
        <v>1512</v>
      </c>
      <c r="B92" s="43" t="s">
        <v>1513</v>
      </c>
      <c r="C92" s="141">
        <v>378937.85</v>
      </c>
      <c r="D92" s="71"/>
      <c r="E92" s="69"/>
    </row>
    <row r="93" spans="1:5" x14ac:dyDescent="0.2">
      <c r="A93" s="70">
        <v>4223</v>
      </c>
      <c r="B93" s="71" t="s">
        <v>333</v>
      </c>
      <c r="C93" s="154">
        <f>+C94</f>
        <v>14223000</v>
      </c>
      <c r="D93" s="71"/>
      <c r="E93" s="69"/>
    </row>
    <row r="94" spans="1:5" x14ac:dyDescent="0.2">
      <c r="A94" s="139" t="s">
        <v>1206</v>
      </c>
      <c r="B94" s="43" t="s">
        <v>1207</v>
      </c>
      <c r="C94" s="141">
        <v>14223000</v>
      </c>
      <c r="D94" s="71"/>
      <c r="E94" s="69"/>
    </row>
    <row r="95" spans="1:5" x14ac:dyDescent="0.2">
      <c r="A95" s="70">
        <v>4225</v>
      </c>
      <c r="B95" s="71" t="s">
        <v>335</v>
      </c>
      <c r="C95" s="74">
        <v>0</v>
      </c>
      <c r="D95" s="71"/>
      <c r="E95" s="69"/>
    </row>
    <row r="96" spans="1:5" x14ac:dyDescent="0.2">
      <c r="A96" s="70">
        <v>4227</v>
      </c>
      <c r="B96" s="71" t="s">
        <v>513</v>
      </c>
      <c r="C96" s="74">
        <v>0</v>
      </c>
      <c r="D96" s="71"/>
      <c r="E96" s="69"/>
    </row>
    <row r="97" spans="1:5" x14ac:dyDescent="0.2">
      <c r="A97" s="69"/>
      <c r="B97" s="69"/>
      <c r="C97" s="69"/>
      <c r="D97" s="69"/>
      <c r="E97" s="69"/>
    </row>
    <row r="98" spans="1:5" x14ac:dyDescent="0.2">
      <c r="A98" s="67" t="s">
        <v>604</v>
      </c>
      <c r="B98" s="67"/>
      <c r="C98" s="67"/>
      <c r="D98" s="67"/>
      <c r="E98" s="67"/>
    </row>
    <row r="99" spans="1:5" x14ac:dyDescent="0.2">
      <c r="A99" s="68" t="s">
        <v>146</v>
      </c>
      <c r="B99" s="68" t="s">
        <v>143</v>
      </c>
      <c r="C99" s="68" t="s">
        <v>144</v>
      </c>
      <c r="D99" s="68" t="s">
        <v>147</v>
      </c>
      <c r="E99" s="68" t="s">
        <v>201</v>
      </c>
    </row>
    <row r="100" spans="1:5" x14ac:dyDescent="0.2">
      <c r="A100" s="73">
        <v>4300</v>
      </c>
      <c r="B100" s="71" t="s">
        <v>336</v>
      </c>
      <c r="C100" s="74">
        <v>0</v>
      </c>
      <c r="D100" s="71"/>
      <c r="E100" s="71"/>
    </row>
    <row r="101" spans="1:5" x14ac:dyDescent="0.2">
      <c r="A101" s="73">
        <v>4310</v>
      </c>
      <c r="B101" s="71" t="s">
        <v>337</v>
      </c>
      <c r="C101" s="74">
        <v>0</v>
      </c>
      <c r="D101" s="71"/>
      <c r="E101" s="71"/>
    </row>
    <row r="102" spans="1:5" x14ac:dyDescent="0.2">
      <c r="A102" s="73">
        <v>4311</v>
      </c>
      <c r="B102" s="71" t="s">
        <v>514</v>
      </c>
      <c r="C102" s="74">
        <v>0</v>
      </c>
      <c r="D102" s="71"/>
      <c r="E102" s="71"/>
    </row>
    <row r="103" spans="1:5" x14ac:dyDescent="0.2">
      <c r="A103" s="73">
        <v>4319</v>
      </c>
      <c r="B103" s="71" t="s">
        <v>338</v>
      </c>
      <c r="C103" s="74">
        <v>0</v>
      </c>
      <c r="D103" s="71"/>
      <c r="E103" s="71"/>
    </row>
    <row r="104" spans="1:5" x14ac:dyDescent="0.2">
      <c r="A104" s="73">
        <v>4320</v>
      </c>
      <c r="B104" s="71" t="s">
        <v>339</v>
      </c>
      <c r="C104" s="74">
        <v>0</v>
      </c>
      <c r="D104" s="71"/>
      <c r="E104" s="71"/>
    </row>
    <row r="105" spans="1:5" x14ac:dyDescent="0.2">
      <c r="A105" s="73">
        <v>4321</v>
      </c>
      <c r="B105" s="71" t="s">
        <v>340</v>
      </c>
      <c r="C105" s="74">
        <v>0</v>
      </c>
      <c r="D105" s="71"/>
      <c r="E105" s="71"/>
    </row>
    <row r="106" spans="1:5" x14ac:dyDescent="0.2">
      <c r="A106" s="73">
        <v>4322</v>
      </c>
      <c r="B106" s="71" t="s">
        <v>341</v>
      </c>
      <c r="C106" s="74">
        <v>0</v>
      </c>
      <c r="D106" s="71"/>
      <c r="E106" s="71"/>
    </row>
    <row r="107" spans="1:5" x14ac:dyDescent="0.2">
      <c r="A107" s="73">
        <v>4323</v>
      </c>
      <c r="B107" s="71" t="s">
        <v>342</v>
      </c>
      <c r="C107" s="74">
        <v>0</v>
      </c>
      <c r="D107" s="71"/>
      <c r="E107" s="71"/>
    </row>
    <row r="108" spans="1:5" x14ac:dyDescent="0.2">
      <c r="A108" s="73">
        <v>4324</v>
      </c>
      <c r="B108" s="71" t="s">
        <v>343</v>
      </c>
      <c r="C108" s="74">
        <v>0</v>
      </c>
      <c r="D108" s="71"/>
      <c r="E108" s="71"/>
    </row>
    <row r="109" spans="1:5" x14ac:dyDescent="0.2">
      <c r="A109" s="73">
        <v>4325</v>
      </c>
      <c r="B109" s="71" t="s">
        <v>344</v>
      </c>
      <c r="C109" s="74">
        <v>0</v>
      </c>
      <c r="D109" s="71"/>
      <c r="E109" s="71"/>
    </row>
    <row r="110" spans="1:5" x14ac:dyDescent="0.2">
      <c r="A110" s="73">
        <v>4330</v>
      </c>
      <c r="B110" s="71" t="s">
        <v>345</v>
      </c>
      <c r="C110" s="74">
        <v>0</v>
      </c>
      <c r="D110" s="71"/>
      <c r="E110" s="71"/>
    </row>
    <row r="111" spans="1:5" x14ac:dyDescent="0.2">
      <c r="A111" s="73">
        <v>4331</v>
      </c>
      <c r="B111" s="71" t="s">
        <v>345</v>
      </c>
      <c r="C111" s="74">
        <v>0</v>
      </c>
      <c r="D111" s="71"/>
      <c r="E111" s="71"/>
    </row>
    <row r="112" spans="1:5" x14ac:dyDescent="0.2">
      <c r="A112" s="73">
        <v>4340</v>
      </c>
      <c r="B112" s="71" t="s">
        <v>346</v>
      </c>
      <c r="C112" s="74">
        <v>0</v>
      </c>
      <c r="D112" s="71"/>
      <c r="E112" s="71"/>
    </row>
    <row r="113" spans="1:5" x14ac:dyDescent="0.2">
      <c r="A113" s="73">
        <v>4341</v>
      </c>
      <c r="B113" s="71" t="s">
        <v>346</v>
      </c>
      <c r="C113" s="74">
        <v>0</v>
      </c>
      <c r="D113" s="71"/>
      <c r="E113" s="71"/>
    </row>
    <row r="114" spans="1:5" x14ac:dyDescent="0.2">
      <c r="A114" s="73">
        <v>4390</v>
      </c>
      <c r="B114" s="71" t="s">
        <v>347</v>
      </c>
      <c r="C114" s="74">
        <v>0</v>
      </c>
      <c r="D114" s="71"/>
      <c r="E114" s="71"/>
    </row>
    <row r="115" spans="1:5" x14ac:dyDescent="0.2">
      <c r="A115" s="73">
        <v>4392</v>
      </c>
      <c r="B115" s="71" t="s">
        <v>348</v>
      </c>
      <c r="C115" s="74">
        <v>0</v>
      </c>
      <c r="D115" s="71"/>
      <c r="E115" s="71"/>
    </row>
    <row r="116" spans="1:5" x14ac:dyDescent="0.2">
      <c r="A116" s="73">
        <v>4393</v>
      </c>
      <c r="B116" s="71" t="s">
        <v>515</v>
      </c>
      <c r="C116" s="74">
        <v>0</v>
      </c>
      <c r="D116" s="71"/>
      <c r="E116" s="71"/>
    </row>
    <row r="117" spans="1:5" x14ac:dyDescent="0.2">
      <c r="A117" s="73">
        <v>4394</v>
      </c>
      <c r="B117" s="71" t="s">
        <v>349</v>
      </c>
      <c r="C117" s="74">
        <v>0</v>
      </c>
      <c r="D117" s="71"/>
      <c r="E117" s="71"/>
    </row>
    <row r="118" spans="1:5" x14ac:dyDescent="0.2">
      <c r="A118" s="73">
        <v>4395</v>
      </c>
      <c r="B118" s="71" t="s">
        <v>350</v>
      </c>
      <c r="C118" s="74">
        <v>0</v>
      </c>
      <c r="D118" s="71"/>
      <c r="E118" s="71"/>
    </row>
    <row r="119" spans="1:5" x14ac:dyDescent="0.2">
      <c r="A119" s="73">
        <v>4396</v>
      </c>
      <c r="B119" s="71" t="s">
        <v>351</v>
      </c>
      <c r="C119" s="74">
        <v>0</v>
      </c>
      <c r="D119" s="71"/>
      <c r="E119" s="71"/>
    </row>
    <row r="120" spans="1:5" x14ac:dyDescent="0.2">
      <c r="A120" s="73">
        <v>4397</v>
      </c>
      <c r="B120" s="71" t="s">
        <v>516</v>
      </c>
      <c r="C120" s="74">
        <v>0</v>
      </c>
      <c r="D120" s="71"/>
      <c r="E120" s="71"/>
    </row>
    <row r="121" spans="1:5" x14ac:dyDescent="0.2">
      <c r="A121" s="73">
        <v>4399</v>
      </c>
      <c r="B121" s="71" t="s">
        <v>347</v>
      </c>
      <c r="C121" s="74">
        <v>0</v>
      </c>
      <c r="D121" s="71"/>
      <c r="E121" s="71"/>
    </row>
    <row r="122" spans="1:5" x14ac:dyDescent="0.2">
      <c r="A122" s="69"/>
      <c r="B122" s="69"/>
      <c r="C122" s="69"/>
      <c r="D122" s="69"/>
      <c r="E122" s="69"/>
    </row>
    <row r="123" spans="1:5" x14ac:dyDescent="0.2">
      <c r="A123" s="67" t="s">
        <v>573</v>
      </c>
      <c r="B123" s="67"/>
      <c r="C123" s="67"/>
      <c r="D123" s="67"/>
      <c r="E123" s="67"/>
    </row>
    <row r="124" spans="1:5" x14ac:dyDescent="0.2">
      <c r="A124" s="68" t="s">
        <v>146</v>
      </c>
      <c r="B124" s="68" t="s">
        <v>143</v>
      </c>
      <c r="C124" s="68" t="s">
        <v>144</v>
      </c>
      <c r="D124" s="68" t="s">
        <v>352</v>
      </c>
      <c r="E124" s="68" t="s">
        <v>201</v>
      </c>
    </row>
    <row r="125" spans="1:5" x14ac:dyDescent="0.2">
      <c r="A125" s="139">
        <v>5000</v>
      </c>
      <c r="B125" s="43" t="s">
        <v>1208</v>
      </c>
      <c r="C125" s="141">
        <f>+C126+C278</f>
        <v>78096157.109999999</v>
      </c>
      <c r="D125" s="75">
        <f>C125/C125</f>
        <v>1</v>
      </c>
      <c r="E125" s="71"/>
    </row>
    <row r="126" spans="1:5" x14ac:dyDescent="0.2">
      <c r="A126" s="139">
        <v>5100</v>
      </c>
      <c r="B126" s="43" t="s">
        <v>354</v>
      </c>
      <c r="C126" s="141">
        <f>+C127+C152+C174</f>
        <v>76513557.099999994</v>
      </c>
      <c r="D126" s="75">
        <f>C126/$C$126</f>
        <v>1</v>
      </c>
      <c r="E126" s="71"/>
    </row>
    <row r="127" spans="1:5" x14ac:dyDescent="0.2">
      <c r="A127" s="139">
        <v>5110</v>
      </c>
      <c r="B127" s="43" t="s">
        <v>355</v>
      </c>
      <c r="C127" s="141">
        <f>+C128+C130+C133+C138+C142+C151</f>
        <v>52944671.179999992</v>
      </c>
      <c r="D127" s="75">
        <f t="shared" ref="D127:D191" si="0">C127/$C$126</f>
        <v>0.6919645770853855</v>
      </c>
      <c r="E127" s="71"/>
    </row>
    <row r="128" spans="1:5" x14ac:dyDescent="0.2">
      <c r="A128" s="139">
        <v>5111</v>
      </c>
      <c r="B128" s="43" t="s">
        <v>356</v>
      </c>
      <c r="C128" s="141">
        <v>22000637.629999999</v>
      </c>
      <c r="D128" s="75">
        <f t="shared" si="0"/>
        <v>0.28753907756825492</v>
      </c>
      <c r="E128" s="71"/>
    </row>
    <row r="129" spans="1:5" x14ac:dyDescent="0.2">
      <c r="A129" s="139" t="s">
        <v>1209</v>
      </c>
      <c r="B129" s="43" t="s">
        <v>1210</v>
      </c>
      <c r="C129" s="141">
        <v>22000637.629999999</v>
      </c>
      <c r="D129" s="75">
        <f t="shared" si="0"/>
        <v>0.28753907756825492</v>
      </c>
      <c r="E129" s="43" t="s">
        <v>1360</v>
      </c>
    </row>
    <row r="130" spans="1:5" x14ac:dyDescent="0.2">
      <c r="A130" s="139">
        <v>5112</v>
      </c>
      <c r="B130" s="43" t="s">
        <v>357</v>
      </c>
      <c r="C130" s="141">
        <v>8566643.7300000004</v>
      </c>
      <c r="D130" s="75">
        <f t="shared" si="0"/>
        <v>0.11196242933528444</v>
      </c>
    </row>
    <row r="131" spans="1:5" x14ac:dyDescent="0.2">
      <c r="A131" s="139" t="s">
        <v>1211</v>
      </c>
      <c r="B131" s="43" t="s">
        <v>1212</v>
      </c>
      <c r="C131" s="141">
        <v>526247.31999999995</v>
      </c>
      <c r="D131" s="75">
        <f t="shared" si="0"/>
        <v>6.8778310660974349E-3</v>
      </c>
    </row>
    <row r="132" spans="1:5" x14ac:dyDescent="0.2">
      <c r="A132" s="139" t="s">
        <v>1213</v>
      </c>
      <c r="B132" s="43" t="s">
        <v>1214</v>
      </c>
      <c r="C132" s="141">
        <v>8040396.4100000001</v>
      </c>
      <c r="D132" s="75">
        <f t="shared" si="0"/>
        <v>0.10508459826918701</v>
      </c>
      <c r="E132" s="43" t="s">
        <v>1361</v>
      </c>
    </row>
    <row r="133" spans="1:5" x14ac:dyDescent="0.2">
      <c r="A133" s="139">
        <v>5113</v>
      </c>
      <c r="B133" s="43" t="s">
        <v>358</v>
      </c>
      <c r="C133" s="141">
        <v>4732592.68</v>
      </c>
      <c r="D133" s="75">
        <f t="shared" si="0"/>
        <v>6.1852995199461198E-2</v>
      </c>
    </row>
    <row r="134" spans="1:5" x14ac:dyDescent="0.2">
      <c r="A134" s="139" t="s">
        <v>1514</v>
      </c>
      <c r="B134" s="43" t="s">
        <v>1515</v>
      </c>
      <c r="C134" s="141">
        <v>255392.93</v>
      </c>
      <c r="D134" s="75">
        <f t="shared" si="0"/>
        <v>3.3378781444733017E-3</v>
      </c>
    </row>
    <row r="135" spans="1:5" x14ac:dyDescent="0.2">
      <c r="A135" s="139" t="s">
        <v>1215</v>
      </c>
      <c r="B135" s="43" t="s">
        <v>1216</v>
      </c>
      <c r="C135" s="141">
        <v>775305.19</v>
      </c>
      <c r="D135" s="75">
        <f t="shared" si="0"/>
        <v>1.0132912641699677E-2</v>
      </c>
    </row>
    <row r="136" spans="1:5" x14ac:dyDescent="0.2">
      <c r="A136" s="139" t="s">
        <v>1217</v>
      </c>
      <c r="B136" s="43" t="s">
        <v>1218</v>
      </c>
      <c r="C136" s="141">
        <v>3130542.23</v>
      </c>
      <c r="D136" s="75">
        <f t="shared" si="0"/>
        <v>4.0914869843373156E-2</v>
      </c>
    </row>
    <row r="137" spans="1:5" x14ac:dyDescent="0.2">
      <c r="A137" s="139" t="s">
        <v>1219</v>
      </c>
      <c r="B137" s="43" t="s">
        <v>1220</v>
      </c>
      <c r="C137" s="141">
        <v>571352.32999999996</v>
      </c>
      <c r="D137" s="75">
        <f t="shared" si="0"/>
        <v>7.4673345699150613E-3</v>
      </c>
      <c r="E137" s="71"/>
    </row>
    <row r="138" spans="1:5" ht="45" x14ac:dyDescent="0.2">
      <c r="A138" s="139">
        <v>5114</v>
      </c>
      <c r="B138" s="43" t="s">
        <v>359</v>
      </c>
      <c r="C138" s="141">
        <v>8030958.4400000004</v>
      </c>
      <c r="D138" s="75">
        <f t="shared" si="0"/>
        <v>0.10496124797209305</v>
      </c>
      <c r="E138" s="157" t="s">
        <v>1362</v>
      </c>
    </row>
    <row r="139" spans="1:5" x14ac:dyDescent="0.2">
      <c r="A139" s="139" t="s">
        <v>1221</v>
      </c>
      <c r="B139" s="43" t="s">
        <v>1222</v>
      </c>
      <c r="C139" s="141">
        <v>3549469.11</v>
      </c>
      <c r="D139" s="75">
        <f t="shared" si="0"/>
        <v>4.6390067911246023E-2</v>
      </c>
    </row>
    <row r="140" spans="1:5" x14ac:dyDescent="0.2">
      <c r="A140" s="139" t="s">
        <v>1223</v>
      </c>
      <c r="B140" s="43" t="s">
        <v>1224</v>
      </c>
      <c r="C140" s="141">
        <v>1981665.59</v>
      </c>
      <c r="D140" s="75">
        <f t="shared" si="0"/>
        <v>2.5899535521659862E-2</v>
      </c>
      <c r="E140" s="71"/>
    </row>
    <row r="141" spans="1:5" x14ac:dyDescent="0.2">
      <c r="A141" s="139" t="s">
        <v>1225</v>
      </c>
      <c r="B141" s="43" t="s">
        <v>1226</v>
      </c>
      <c r="C141" s="141">
        <v>2499823.7400000002</v>
      </c>
      <c r="D141" s="75">
        <f t="shared" si="0"/>
        <v>3.2671644539187167E-2</v>
      </c>
      <c r="E141" s="71"/>
    </row>
    <row r="142" spans="1:5" ht="78.75" x14ac:dyDescent="0.2">
      <c r="A142" s="139">
        <v>5115</v>
      </c>
      <c r="B142" s="43" t="s">
        <v>360</v>
      </c>
      <c r="C142" s="141">
        <v>9613838.6999999993</v>
      </c>
      <c r="D142" s="75">
        <f t="shared" si="0"/>
        <v>0.12564882701029201</v>
      </c>
      <c r="E142" s="136" t="s">
        <v>1363</v>
      </c>
    </row>
    <row r="143" spans="1:5" x14ac:dyDescent="0.2">
      <c r="A143" s="139" t="s">
        <v>1227</v>
      </c>
      <c r="B143" s="43" t="s">
        <v>1228</v>
      </c>
      <c r="C143" s="141">
        <v>2325701.71</v>
      </c>
      <c r="D143" s="75">
        <f t="shared" si="0"/>
        <v>3.0395942864875642E-2</v>
      </c>
      <c r="E143" s="71"/>
    </row>
    <row r="144" spans="1:5" x14ac:dyDescent="0.2">
      <c r="A144" s="139" t="s">
        <v>1229</v>
      </c>
      <c r="B144" s="43" t="s">
        <v>1230</v>
      </c>
      <c r="C144" s="141">
        <v>22678.49</v>
      </c>
      <c r="D144" s="75">
        <f t="shared" si="0"/>
        <v>2.9639832285355874E-4</v>
      </c>
      <c r="E144" s="71"/>
    </row>
    <row r="145" spans="1:5" x14ac:dyDescent="0.2">
      <c r="A145" s="139" t="s">
        <v>1231</v>
      </c>
      <c r="B145" s="43" t="s">
        <v>1232</v>
      </c>
      <c r="C145" s="141">
        <v>83462.33</v>
      </c>
      <c r="D145" s="75">
        <f t="shared" si="0"/>
        <v>1.090817538268653E-3</v>
      </c>
      <c r="E145" s="71"/>
    </row>
    <row r="146" spans="1:5" x14ac:dyDescent="0.2">
      <c r="A146" s="139" t="s">
        <v>1233</v>
      </c>
      <c r="B146" s="43" t="s">
        <v>1234</v>
      </c>
      <c r="C146" s="141">
        <v>2307676.5299999998</v>
      </c>
      <c r="D146" s="75">
        <f t="shared" si="0"/>
        <v>3.0160361345950286E-2</v>
      </c>
      <c r="E146" s="71"/>
    </row>
    <row r="147" spans="1:5" x14ac:dyDescent="0.2">
      <c r="A147" s="139" t="s">
        <v>1235</v>
      </c>
      <c r="B147" s="43" t="s">
        <v>1236</v>
      </c>
      <c r="C147" s="141">
        <v>209888.91</v>
      </c>
      <c r="D147" s="75">
        <f t="shared" si="0"/>
        <v>2.7431597478298395E-3</v>
      </c>
      <c r="E147" s="71"/>
    </row>
    <row r="148" spans="1:5" x14ac:dyDescent="0.2">
      <c r="A148" s="139" t="s">
        <v>1237</v>
      </c>
      <c r="B148" s="43" t="s">
        <v>1238</v>
      </c>
      <c r="C148" s="141">
        <v>279387</v>
      </c>
      <c r="D148" s="75">
        <f t="shared" si="0"/>
        <v>3.6514705444272177E-3</v>
      </c>
      <c r="E148" s="71"/>
    </row>
    <row r="149" spans="1:5" x14ac:dyDescent="0.2">
      <c r="A149" s="139" t="s">
        <v>1239</v>
      </c>
      <c r="B149" s="43" t="s">
        <v>1240</v>
      </c>
      <c r="C149" s="141">
        <v>2192521.87</v>
      </c>
      <c r="D149" s="75">
        <f t="shared" si="0"/>
        <v>2.8655338388391308E-2</v>
      </c>
      <c r="E149" s="71"/>
    </row>
    <row r="150" spans="1:5" x14ac:dyDescent="0.2">
      <c r="A150" s="139" t="s">
        <v>1241</v>
      </c>
      <c r="B150" s="43" t="s">
        <v>1242</v>
      </c>
      <c r="C150" s="141">
        <v>2192521.86</v>
      </c>
      <c r="D150" s="75">
        <f t="shared" si="0"/>
        <v>2.8655338257695513E-2</v>
      </c>
      <c r="E150" s="71"/>
    </row>
    <row r="151" spans="1:5" x14ac:dyDescent="0.2">
      <c r="A151" s="139">
        <v>5116</v>
      </c>
      <c r="B151" s="43" t="s">
        <v>361</v>
      </c>
      <c r="C151" s="141">
        <v>0</v>
      </c>
      <c r="D151" s="75">
        <f t="shared" si="0"/>
        <v>0</v>
      </c>
      <c r="E151" s="71"/>
    </row>
    <row r="152" spans="1:5" x14ac:dyDescent="0.2">
      <c r="A152" s="139">
        <v>5120</v>
      </c>
      <c r="B152" s="43" t="s">
        <v>362</v>
      </c>
      <c r="C152" s="141">
        <f>+C153+C158+C161+C164+C166+C168+C171</f>
        <v>1357049.23</v>
      </c>
      <c r="D152" s="75">
        <f t="shared" si="0"/>
        <v>1.7736062489244798E-2</v>
      </c>
      <c r="E152" s="71"/>
    </row>
    <row r="153" spans="1:5" x14ac:dyDescent="0.2">
      <c r="A153" s="139">
        <v>5121</v>
      </c>
      <c r="B153" s="43" t="s">
        <v>363</v>
      </c>
      <c r="C153" s="141">
        <v>699107.38</v>
      </c>
      <c r="D153" s="75">
        <f t="shared" si="0"/>
        <v>9.137039323453439E-3</v>
      </c>
      <c r="E153" s="71"/>
    </row>
    <row r="154" spans="1:5" x14ac:dyDescent="0.2">
      <c r="A154" s="139" t="s">
        <v>1243</v>
      </c>
      <c r="B154" s="43" t="s">
        <v>1244</v>
      </c>
      <c r="C154" s="141">
        <v>98098.86</v>
      </c>
      <c r="D154" s="75">
        <f t="shared" si="0"/>
        <v>1.2821108273895687E-3</v>
      </c>
      <c r="E154" s="71"/>
    </row>
    <row r="155" spans="1:5" x14ac:dyDescent="0.2">
      <c r="A155" s="139" t="s">
        <v>1245</v>
      </c>
      <c r="B155" s="43" t="s">
        <v>1246</v>
      </c>
      <c r="C155" s="141">
        <v>195552.24</v>
      </c>
      <c r="D155" s="75">
        <f t="shared" si="0"/>
        <v>2.5557855027498128E-3</v>
      </c>
      <c r="E155" s="71"/>
    </row>
    <row r="156" spans="1:5" x14ac:dyDescent="0.2">
      <c r="A156" s="139" t="s">
        <v>1247</v>
      </c>
      <c r="B156" s="43" t="s">
        <v>1248</v>
      </c>
      <c r="C156" s="141">
        <v>5550</v>
      </c>
      <c r="D156" s="75">
        <f t="shared" si="0"/>
        <v>7.2536164966770318E-5</v>
      </c>
      <c r="E156" s="71"/>
    </row>
    <row r="157" spans="1:5" x14ac:dyDescent="0.2">
      <c r="A157" s="139" t="s">
        <v>1249</v>
      </c>
      <c r="B157" s="43" t="s">
        <v>1250</v>
      </c>
      <c r="C157" s="141">
        <v>399906.28</v>
      </c>
      <c r="D157" s="75">
        <f t="shared" si="0"/>
        <v>5.2266068283472874E-3</v>
      </c>
      <c r="E157" s="71"/>
    </row>
    <row r="158" spans="1:5" x14ac:dyDescent="0.2">
      <c r="A158" s="139">
        <v>5122</v>
      </c>
      <c r="B158" s="43" t="s">
        <v>364</v>
      </c>
      <c r="C158" s="141">
        <v>112880.11</v>
      </c>
      <c r="D158" s="75">
        <f t="shared" si="0"/>
        <v>1.4752955460229154E-3</v>
      </c>
      <c r="E158" s="71"/>
    </row>
    <row r="159" spans="1:5" x14ac:dyDescent="0.2">
      <c r="A159" s="139" t="s">
        <v>1251</v>
      </c>
      <c r="B159" s="43" t="s">
        <v>1252</v>
      </c>
      <c r="C159" s="141">
        <v>112880.11</v>
      </c>
      <c r="D159" s="75">
        <f t="shared" si="0"/>
        <v>1.4752955460229154E-3</v>
      </c>
      <c r="E159" s="71"/>
    </row>
    <row r="160" spans="1:5" x14ac:dyDescent="0.2">
      <c r="A160" s="139">
        <v>5123</v>
      </c>
      <c r="B160" s="43" t="s">
        <v>365</v>
      </c>
      <c r="C160" s="141">
        <v>0</v>
      </c>
      <c r="D160" s="75">
        <f t="shared" si="0"/>
        <v>0</v>
      </c>
      <c r="E160" s="71"/>
    </row>
    <row r="161" spans="1:5" x14ac:dyDescent="0.2">
      <c r="A161" s="139">
        <v>5124</v>
      </c>
      <c r="B161" s="43" t="s">
        <v>366</v>
      </c>
      <c r="C161" s="141">
        <v>89133.42</v>
      </c>
      <c r="D161" s="75">
        <f t="shared" si="0"/>
        <v>1.164936298589626E-3</v>
      </c>
      <c r="E161" s="71"/>
    </row>
    <row r="162" spans="1:5" x14ac:dyDescent="0.2">
      <c r="A162" s="139" t="s">
        <v>1253</v>
      </c>
      <c r="B162" s="43" t="s">
        <v>1254</v>
      </c>
      <c r="C162" s="141">
        <v>29788.48</v>
      </c>
      <c r="D162" s="75">
        <f t="shared" si="0"/>
        <v>3.8932290079087174E-4</v>
      </c>
      <c r="E162" s="71"/>
    </row>
    <row r="163" spans="1:5" x14ac:dyDescent="0.2">
      <c r="A163" s="139" t="s">
        <v>1255</v>
      </c>
      <c r="B163" s="43" t="s">
        <v>1256</v>
      </c>
      <c r="C163" s="141">
        <v>59344.94</v>
      </c>
      <c r="D163" s="75">
        <f t="shared" si="0"/>
        <v>7.7561339779875442E-4</v>
      </c>
      <c r="E163" s="71"/>
    </row>
    <row r="164" spans="1:5" x14ac:dyDescent="0.2">
      <c r="A164" s="139">
        <v>5125</v>
      </c>
      <c r="B164" s="43" t="s">
        <v>367</v>
      </c>
      <c r="C164" s="141">
        <v>304.63</v>
      </c>
      <c r="D164" s="75">
        <f t="shared" si="0"/>
        <v>3.9813859340229263E-6</v>
      </c>
      <c r="E164" s="71"/>
    </row>
    <row r="165" spans="1:5" x14ac:dyDescent="0.2">
      <c r="A165" s="139" t="s">
        <v>1257</v>
      </c>
      <c r="B165" s="43" t="s">
        <v>1258</v>
      </c>
      <c r="C165" s="141">
        <v>304.63</v>
      </c>
      <c r="D165" s="75">
        <f t="shared" si="0"/>
        <v>3.9813859340229263E-6</v>
      </c>
      <c r="E165" s="71"/>
    </row>
    <row r="166" spans="1:5" x14ac:dyDescent="0.2">
      <c r="A166" s="139">
        <v>5126</v>
      </c>
      <c r="B166" s="43" t="s">
        <v>368</v>
      </c>
      <c r="C166" s="141">
        <v>413749.74</v>
      </c>
      <c r="D166" s="75">
        <f t="shared" si="0"/>
        <v>5.4075350262339332E-3</v>
      </c>
      <c r="E166" s="71"/>
    </row>
    <row r="167" spans="1:5" x14ac:dyDescent="0.2">
      <c r="A167" s="139" t="s">
        <v>1259</v>
      </c>
      <c r="B167" s="43" t="s">
        <v>1260</v>
      </c>
      <c r="C167" s="141">
        <v>413749.74</v>
      </c>
      <c r="D167" s="75">
        <f t="shared" si="0"/>
        <v>5.4075350262339332E-3</v>
      </c>
      <c r="E167" s="71"/>
    </row>
    <row r="168" spans="1:5" x14ac:dyDescent="0.2">
      <c r="A168" s="139">
        <v>5127</v>
      </c>
      <c r="B168" s="43" t="s">
        <v>369</v>
      </c>
      <c r="C168" s="141">
        <v>33778.47</v>
      </c>
      <c r="D168" s="75">
        <f t="shared" si="0"/>
        <v>4.4147039139551394E-4</v>
      </c>
      <c r="E168" s="71"/>
    </row>
    <row r="169" spans="1:5" x14ac:dyDescent="0.2">
      <c r="A169" s="139" t="s">
        <v>1261</v>
      </c>
      <c r="B169" s="43" t="s">
        <v>1262</v>
      </c>
      <c r="C169" s="141">
        <v>33778.47</v>
      </c>
      <c r="D169" s="75">
        <f t="shared" si="0"/>
        <v>4.4147039139551394E-4</v>
      </c>
      <c r="E169" s="71"/>
    </row>
    <row r="170" spans="1:5" x14ac:dyDescent="0.2">
      <c r="A170" s="139">
        <v>5128</v>
      </c>
      <c r="B170" s="43" t="s">
        <v>370</v>
      </c>
      <c r="C170" s="141">
        <v>0</v>
      </c>
      <c r="D170" s="75">
        <f t="shared" si="0"/>
        <v>0</v>
      </c>
      <c r="E170" s="71"/>
    </row>
    <row r="171" spans="1:5" x14ac:dyDescent="0.2">
      <c r="A171" s="139">
        <v>5129</v>
      </c>
      <c r="B171" s="43" t="s">
        <v>371</v>
      </c>
      <c r="C171" s="141">
        <v>8095.48</v>
      </c>
      <c r="D171" s="75">
        <f t="shared" si="0"/>
        <v>1.058045176153495E-4</v>
      </c>
      <c r="E171" s="71"/>
    </row>
    <row r="172" spans="1:5" x14ac:dyDescent="0.2">
      <c r="A172" s="139" t="s">
        <v>1263</v>
      </c>
      <c r="B172" s="43" t="s">
        <v>1264</v>
      </c>
      <c r="C172" s="141">
        <v>3134.93</v>
      </c>
      <c r="D172" s="75">
        <f t="shared" si="0"/>
        <v>4.0972216151221128E-5</v>
      </c>
      <c r="E172" s="71"/>
    </row>
    <row r="173" spans="1:5" x14ac:dyDescent="0.2">
      <c r="A173" s="139" t="s">
        <v>1516</v>
      </c>
      <c r="B173" s="43" t="s">
        <v>1517</v>
      </c>
      <c r="C173" s="141">
        <v>4960.55</v>
      </c>
      <c r="D173" s="75">
        <f t="shared" si="0"/>
        <v>6.4832301464128378E-5</v>
      </c>
      <c r="E173" s="71"/>
    </row>
    <row r="174" spans="1:5" x14ac:dyDescent="0.2">
      <c r="A174" s="139">
        <v>5130</v>
      </c>
      <c r="B174" s="43" t="s">
        <v>372</v>
      </c>
      <c r="C174" s="141">
        <f>+C175+C182+C184+C188+C192+C199+C202+C207+C214</f>
        <v>22211836.689999998</v>
      </c>
      <c r="D174" s="75">
        <f t="shared" si="0"/>
        <v>0.29029936042536963</v>
      </c>
      <c r="E174" s="71"/>
    </row>
    <row r="175" spans="1:5" x14ac:dyDescent="0.2">
      <c r="A175" s="139">
        <v>5131</v>
      </c>
      <c r="B175" s="43" t="s">
        <v>373</v>
      </c>
      <c r="C175" s="141">
        <v>1273015.99</v>
      </c>
      <c r="D175" s="75">
        <f t="shared" si="0"/>
        <v>1.6637783397473231E-2</v>
      </c>
      <c r="E175" s="71"/>
    </row>
    <row r="176" spans="1:5" x14ac:dyDescent="0.2">
      <c r="A176" s="139" t="s">
        <v>1265</v>
      </c>
      <c r="B176" s="43" t="s">
        <v>1266</v>
      </c>
      <c r="C176" s="141">
        <v>368936.03</v>
      </c>
      <c r="D176" s="75">
        <f t="shared" si="0"/>
        <v>4.821838690858617E-3</v>
      </c>
      <c r="E176" s="71"/>
    </row>
    <row r="177" spans="1:5" x14ac:dyDescent="0.2">
      <c r="A177" s="139" t="s">
        <v>1267</v>
      </c>
      <c r="B177" s="43" t="s">
        <v>1268</v>
      </c>
      <c r="C177" s="141">
        <v>17417.650000000001</v>
      </c>
      <c r="D177" s="75">
        <f t="shared" si="0"/>
        <v>2.2764135742945355E-4</v>
      </c>
      <c r="E177" s="71"/>
    </row>
    <row r="178" spans="1:5" x14ac:dyDescent="0.2">
      <c r="A178" s="139" t="s">
        <v>1269</v>
      </c>
      <c r="B178" s="43" t="s">
        <v>1270</v>
      </c>
      <c r="C178" s="141">
        <v>168293.23</v>
      </c>
      <c r="D178" s="75">
        <f t="shared" si="0"/>
        <v>2.1995217106433552E-3</v>
      </c>
      <c r="E178" s="71"/>
    </row>
    <row r="179" spans="1:5" x14ac:dyDescent="0.2">
      <c r="A179" s="139" t="s">
        <v>1271</v>
      </c>
      <c r="B179" s="43" t="s">
        <v>1272</v>
      </c>
      <c r="C179" s="141">
        <v>350894.91</v>
      </c>
      <c r="D179" s="75">
        <f t="shared" si="0"/>
        <v>4.5860488428396433E-3</v>
      </c>
      <c r="E179" s="71"/>
    </row>
    <row r="180" spans="1:5" x14ac:dyDescent="0.2">
      <c r="A180" s="139" t="s">
        <v>1273</v>
      </c>
      <c r="B180" s="43" t="s">
        <v>1274</v>
      </c>
      <c r="C180" s="141">
        <v>357295.33</v>
      </c>
      <c r="D180" s="75">
        <f t="shared" si="0"/>
        <v>4.6696996394120071E-3</v>
      </c>
      <c r="E180" s="71"/>
    </row>
    <row r="181" spans="1:5" x14ac:dyDescent="0.2">
      <c r="A181" s="139" t="s">
        <v>1275</v>
      </c>
      <c r="B181" s="43" t="s">
        <v>1276</v>
      </c>
      <c r="C181" s="141">
        <v>10178.84</v>
      </c>
      <c r="D181" s="75">
        <f t="shared" si="0"/>
        <v>1.3303315629015504E-4</v>
      </c>
      <c r="E181" s="71"/>
    </row>
    <row r="182" spans="1:5" x14ac:dyDescent="0.2">
      <c r="A182" s="139">
        <v>5132</v>
      </c>
      <c r="B182" s="43" t="s">
        <v>374</v>
      </c>
      <c r="C182" s="141">
        <v>11900.8</v>
      </c>
      <c r="D182" s="75">
        <f t="shared" si="0"/>
        <v>1.5553844901559281E-4</v>
      </c>
      <c r="E182" s="71"/>
    </row>
    <row r="183" spans="1:5" x14ac:dyDescent="0.2">
      <c r="A183" s="139" t="s">
        <v>1277</v>
      </c>
      <c r="B183" s="43" t="s">
        <v>1278</v>
      </c>
      <c r="C183" s="141">
        <v>11900.8</v>
      </c>
      <c r="D183" s="75">
        <f t="shared" si="0"/>
        <v>1.5553844901559281E-4</v>
      </c>
      <c r="E183" s="71"/>
    </row>
    <row r="184" spans="1:5" x14ac:dyDescent="0.2">
      <c r="A184" s="139">
        <v>5133</v>
      </c>
      <c r="B184" s="43" t="s">
        <v>375</v>
      </c>
      <c r="C184" s="141">
        <v>751077.59</v>
      </c>
      <c r="D184" s="75">
        <f t="shared" si="0"/>
        <v>9.8162681028980681E-3</v>
      </c>
      <c r="E184" s="71"/>
    </row>
    <row r="185" spans="1:5" x14ac:dyDescent="0.2">
      <c r="A185" s="139" t="s">
        <v>1279</v>
      </c>
      <c r="B185" s="43" t="s">
        <v>1280</v>
      </c>
      <c r="C185" s="141">
        <v>80791.58</v>
      </c>
      <c r="D185" s="75">
        <f t="shared" si="0"/>
        <v>1.0559119594245085E-3</v>
      </c>
      <c r="E185" s="71"/>
    </row>
    <row r="186" spans="1:5" x14ac:dyDescent="0.2">
      <c r="A186" s="139" t="s">
        <v>1281</v>
      </c>
      <c r="B186" s="43" t="s">
        <v>1282</v>
      </c>
      <c r="C186" s="141">
        <v>660036</v>
      </c>
      <c r="D186" s="75">
        <f t="shared" si="0"/>
        <v>8.6263928252265244E-3</v>
      </c>
      <c r="E186" s="71"/>
    </row>
    <row r="187" spans="1:5" x14ac:dyDescent="0.2">
      <c r="A187" s="139" t="s">
        <v>1283</v>
      </c>
      <c r="B187" s="43" t="s">
        <v>1284</v>
      </c>
      <c r="C187" s="141">
        <v>10250.01</v>
      </c>
      <c r="D187" s="75">
        <f t="shared" si="0"/>
        <v>1.3396331824703522E-4</v>
      </c>
      <c r="E187" s="71"/>
    </row>
    <row r="188" spans="1:5" x14ac:dyDescent="0.2">
      <c r="A188" s="139">
        <v>5134</v>
      </c>
      <c r="B188" s="43" t="s">
        <v>376</v>
      </c>
      <c r="C188" s="141">
        <v>128631.61</v>
      </c>
      <c r="D188" s="75">
        <f t="shared" si="0"/>
        <v>1.6811610239461734E-3</v>
      </c>
      <c r="E188" s="71"/>
    </row>
    <row r="189" spans="1:5" x14ac:dyDescent="0.2">
      <c r="A189" s="139" t="s">
        <v>1285</v>
      </c>
      <c r="B189" s="43" t="s">
        <v>1286</v>
      </c>
      <c r="C189" s="141">
        <v>53908.09</v>
      </c>
      <c r="D189" s="75">
        <f t="shared" si="0"/>
        <v>7.0455605572675693E-4</v>
      </c>
      <c r="E189" s="71"/>
    </row>
    <row r="190" spans="1:5" x14ac:dyDescent="0.2">
      <c r="A190" s="139" t="s">
        <v>1287</v>
      </c>
      <c r="B190" s="43" t="s">
        <v>1288</v>
      </c>
      <c r="C190" s="141">
        <v>74462.740000000005</v>
      </c>
      <c r="D190" s="75">
        <f t="shared" si="0"/>
        <v>9.731966833365274E-4</v>
      </c>
      <c r="E190" s="71"/>
    </row>
    <row r="191" spans="1:5" x14ac:dyDescent="0.2">
      <c r="A191" s="139" t="s">
        <v>1289</v>
      </c>
      <c r="B191" s="43" t="s">
        <v>1290</v>
      </c>
      <c r="C191" s="141">
        <v>260.77999999999997</v>
      </c>
      <c r="D191" s="75">
        <f t="shared" si="0"/>
        <v>3.4082848828890742E-6</v>
      </c>
      <c r="E191" s="71"/>
    </row>
    <row r="192" spans="1:5" x14ac:dyDescent="0.2">
      <c r="A192" s="139">
        <v>5135</v>
      </c>
      <c r="B192" s="43" t="s">
        <v>377</v>
      </c>
      <c r="C192" s="141">
        <v>1273823.55</v>
      </c>
      <c r="D192" s="75">
        <f t="shared" ref="D192:D256" si="1">C192/$C$126</f>
        <v>1.664833786691117E-2</v>
      </c>
      <c r="E192" s="71"/>
    </row>
    <row r="193" spans="1:5" x14ac:dyDescent="0.2">
      <c r="A193" s="139" t="s">
        <v>1291</v>
      </c>
      <c r="B193" s="43" t="s">
        <v>1292</v>
      </c>
      <c r="C193" s="141">
        <v>910068.19</v>
      </c>
      <c r="D193" s="75">
        <f t="shared" si="1"/>
        <v>1.189420835330632E-2</v>
      </c>
      <c r="E193" s="71"/>
    </row>
    <row r="194" spans="1:5" x14ac:dyDescent="0.2">
      <c r="A194" s="139" t="s">
        <v>1293</v>
      </c>
      <c r="B194" s="43" t="s">
        <v>1294</v>
      </c>
      <c r="C194" s="141">
        <v>54437.93</v>
      </c>
      <c r="D194" s="75">
        <f t="shared" si="1"/>
        <v>7.1148084160891798E-4</v>
      </c>
      <c r="E194" s="71"/>
    </row>
    <row r="195" spans="1:5" x14ac:dyDescent="0.2">
      <c r="A195" s="139" t="s">
        <v>1295</v>
      </c>
      <c r="B195" s="43" t="s">
        <v>1294</v>
      </c>
      <c r="C195" s="141">
        <v>140724</v>
      </c>
      <c r="D195" s="75">
        <f t="shared" si="1"/>
        <v>1.8392034736547363E-3</v>
      </c>
      <c r="E195" s="71"/>
    </row>
    <row r="196" spans="1:5" x14ac:dyDescent="0.2">
      <c r="A196" s="139" t="s">
        <v>1296</v>
      </c>
      <c r="B196" s="43" t="s">
        <v>1297</v>
      </c>
      <c r="C196" s="141">
        <v>44973.43</v>
      </c>
      <c r="D196" s="75">
        <f t="shared" si="1"/>
        <v>5.8778380857684635E-4</v>
      </c>
      <c r="E196" s="71"/>
    </row>
    <row r="197" spans="1:5" x14ac:dyDescent="0.2">
      <c r="A197" s="139" t="s">
        <v>1298</v>
      </c>
      <c r="B197" s="43" t="s">
        <v>1294</v>
      </c>
      <c r="C197" s="141">
        <v>103880</v>
      </c>
      <c r="D197" s="75">
        <f t="shared" si="1"/>
        <v>1.3576678949095678E-3</v>
      </c>
      <c r="E197" s="71"/>
    </row>
    <row r="198" spans="1:5" x14ac:dyDescent="0.2">
      <c r="A198" s="139" t="s">
        <v>1299</v>
      </c>
      <c r="B198" s="43" t="s">
        <v>1300</v>
      </c>
      <c r="C198" s="141">
        <v>19740</v>
      </c>
      <c r="D198" s="75">
        <f t="shared" si="1"/>
        <v>2.5799349485478311E-4</v>
      </c>
      <c r="E198" s="71"/>
    </row>
    <row r="199" spans="1:5" x14ac:dyDescent="0.2">
      <c r="A199" s="139">
        <v>5136</v>
      </c>
      <c r="B199" s="43" t="s">
        <v>378</v>
      </c>
      <c r="C199" s="141">
        <v>805486.84</v>
      </c>
      <c r="D199" s="75">
        <f t="shared" si="1"/>
        <v>1.0527374108973428E-2</v>
      </c>
      <c r="E199" s="71"/>
    </row>
    <row r="200" spans="1:5" x14ac:dyDescent="0.2">
      <c r="A200" s="139" t="s">
        <v>1301</v>
      </c>
      <c r="B200" s="43" t="s">
        <v>1302</v>
      </c>
      <c r="C200" s="141">
        <v>635578.13</v>
      </c>
      <c r="D200" s="75">
        <f t="shared" si="1"/>
        <v>8.306738754405657E-3</v>
      </c>
      <c r="E200" s="71"/>
    </row>
    <row r="201" spans="1:5" x14ac:dyDescent="0.2">
      <c r="A201" s="139" t="s">
        <v>1303</v>
      </c>
      <c r="B201" s="43" t="s">
        <v>1304</v>
      </c>
      <c r="C201" s="141">
        <v>169908.71</v>
      </c>
      <c r="D201" s="75">
        <f t="shared" si="1"/>
        <v>2.2206353545677726E-3</v>
      </c>
      <c r="E201" s="71"/>
    </row>
    <row r="202" spans="1:5" x14ac:dyDescent="0.2">
      <c r="A202" s="139">
        <v>5137</v>
      </c>
      <c r="B202" s="43" t="s">
        <v>379</v>
      </c>
      <c r="C202" s="141">
        <v>49833.45</v>
      </c>
      <c r="D202" s="75">
        <f t="shared" si="1"/>
        <v>6.5130222523663065E-4</v>
      </c>
      <c r="E202" s="71"/>
    </row>
    <row r="203" spans="1:5" x14ac:dyDescent="0.2">
      <c r="A203" s="139" t="s">
        <v>1305</v>
      </c>
      <c r="B203" s="43" t="s">
        <v>1306</v>
      </c>
      <c r="C203" s="141">
        <v>3154.75</v>
      </c>
      <c r="D203" s="75">
        <f t="shared" si="1"/>
        <v>4.123125521241778E-5</v>
      </c>
      <c r="E203" s="71"/>
    </row>
    <row r="204" spans="1:5" x14ac:dyDescent="0.2">
      <c r="A204" s="139" t="s">
        <v>1307</v>
      </c>
      <c r="B204" s="43" t="s">
        <v>1308</v>
      </c>
      <c r="C204" s="141">
        <v>28699.54</v>
      </c>
      <c r="D204" s="75">
        <f t="shared" si="1"/>
        <v>3.7509091313701323E-4</v>
      </c>
      <c r="E204" s="71"/>
    </row>
    <row r="205" spans="1:5" x14ac:dyDescent="0.2">
      <c r="A205" s="139" t="s">
        <v>1309</v>
      </c>
      <c r="B205" s="43" t="s">
        <v>1310</v>
      </c>
      <c r="C205" s="141">
        <v>15106.59</v>
      </c>
      <c r="D205" s="75">
        <f t="shared" si="1"/>
        <v>1.9743677555411943E-4</v>
      </c>
      <c r="E205" s="71"/>
    </row>
    <row r="206" spans="1:5" x14ac:dyDescent="0.2">
      <c r="A206" s="139" t="s">
        <v>1311</v>
      </c>
      <c r="B206" s="43" t="s">
        <v>1312</v>
      </c>
      <c r="C206" s="141">
        <v>2872.57</v>
      </c>
      <c r="D206" s="75">
        <f t="shared" si="1"/>
        <v>3.7543281333080255E-5</v>
      </c>
      <c r="E206" s="71"/>
    </row>
    <row r="207" spans="1:5" x14ac:dyDescent="0.2">
      <c r="A207" s="139">
        <v>5138</v>
      </c>
      <c r="B207" s="43" t="s">
        <v>380</v>
      </c>
      <c r="C207" s="141">
        <v>8868812.0099999998</v>
      </c>
      <c r="D207" s="75">
        <f t="shared" si="1"/>
        <v>0.11591164162461871</v>
      </c>
      <c r="E207" s="71"/>
    </row>
    <row r="208" spans="1:5" x14ac:dyDescent="0.2">
      <c r="A208" s="139" t="s">
        <v>1313</v>
      </c>
      <c r="B208" s="43" t="s">
        <v>1314</v>
      </c>
      <c r="C208" s="141">
        <v>13838.78</v>
      </c>
      <c r="D208" s="75">
        <f t="shared" si="1"/>
        <v>1.8086703225564718E-4</v>
      </c>
      <c r="E208" s="71"/>
    </row>
    <row r="209" spans="1:5" x14ac:dyDescent="0.2">
      <c r="A209" s="139" t="s">
        <v>1315</v>
      </c>
      <c r="B209" s="43" t="s">
        <v>1316</v>
      </c>
      <c r="C209" s="141">
        <v>96723.28</v>
      </c>
      <c r="D209" s="75">
        <f t="shared" si="1"/>
        <v>1.2641325755328137E-3</v>
      </c>
      <c r="E209" s="155"/>
    </row>
    <row r="210" spans="1:5" ht="112.5" x14ac:dyDescent="0.2">
      <c r="A210" s="139" t="s">
        <v>1317</v>
      </c>
      <c r="B210" s="43" t="s">
        <v>1318</v>
      </c>
      <c r="C210" s="141">
        <v>8299999.5700000003</v>
      </c>
      <c r="D210" s="75">
        <f t="shared" si="1"/>
        <v>0.1084775023484041</v>
      </c>
      <c r="E210" s="155" t="s">
        <v>1358</v>
      </c>
    </row>
    <row r="211" spans="1:5" x14ac:dyDescent="0.2">
      <c r="A211" s="139" t="s">
        <v>1319</v>
      </c>
      <c r="B211" s="43" t="s">
        <v>1320</v>
      </c>
      <c r="C211" s="141">
        <v>386576.63</v>
      </c>
      <c r="D211" s="75">
        <f t="shared" si="1"/>
        <v>5.0523939109870511E-3</v>
      </c>
      <c r="E211" s="71"/>
    </row>
    <row r="212" spans="1:5" x14ac:dyDescent="0.2">
      <c r="A212" s="139" t="s">
        <v>1321</v>
      </c>
      <c r="B212" s="43" t="s">
        <v>1322</v>
      </c>
      <c r="C212" s="141">
        <v>27647.29</v>
      </c>
      <c r="D212" s="75">
        <f t="shared" si="1"/>
        <v>3.6133844834669181E-4</v>
      </c>
      <c r="E212" s="71"/>
    </row>
    <row r="213" spans="1:5" x14ac:dyDescent="0.2">
      <c r="A213" s="139" t="s">
        <v>1323</v>
      </c>
      <c r="B213" s="43" t="s">
        <v>1324</v>
      </c>
      <c r="C213" s="141">
        <v>44026.46</v>
      </c>
      <c r="D213" s="75">
        <f t="shared" si="1"/>
        <v>5.7540730909241703E-4</v>
      </c>
      <c r="E213" s="71"/>
    </row>
    <row r="214" spans="1:5" x14ac:dyDescent="0.2">
      <c r="A214" s="139">
        <v>5139</v>
      </c>
      <c r="B214" s="43" t="s">
        <v>381</v>
      </c>
      <c r="C214" s="141">
        <v>9049254.8499999996</v>
      </c>
      <c r="D214" s="75">
        <f t="shared" si="1"/>
        <v>0.11826995362629665</v>
      </c>
      <c r="E214" s="71"/>
    </row>
    <row r="215" spans="1:5" x14ac:dyDescent="0.2">
      <c r="A215" s="139" t="s">
        <v>1325</v>
      </c>
      <c r="B215" s="43" t="s">
        <v>1326</v>
      </c>
      <c r="C215" s="141">
        <v>3865647.55</v>
      </c>
      <c r="D215" s="75">
        <f t="shared" si="1"/>
        <v>5.0522387097331804E-2</v>
      </c>
      <c r="E215" s="71"/>
    </row>
    <row r="216" spans="1:5" x14ac:dyDescent="0.2">
      <c r="A216" s="139" t="s">
        <v>1327</v>
      </c>
      <c r="B216" s="43" t="s">
        <v>1328</v>
      </c>
      <c r="C216" s="141">
        <v>438782.2</v>
      </c>
      <c r="D216" s="75">
        <f t="shared" si="1"/>
        <v>5.7346987466094426E-3</v>
      </c>
      <c r="E216" s="71"/>
    </row>
    <row r="217" spans="1:5" x14ac:dyDescent="0.2">
      <c r="A217" s="139" t="s">
        <v>1329</v>
      </c>
      <c r="B217" s="43" t="s">
        <v>1330</v>
      </c>
      <c r="C217" s="141">
        <v>280184.90000000002</v>
      </c>
      <c r="D217" s="75">
        <f t="shared" si="1"/>
        <v>3.6618987617293777E-3</v>
      </c>
      <c r="E217" s="71"/>
    </row>
    <row r="218" spans="1:5" ht="78.75" x14ac:dyDescent="0.2">
      <c r="A218" s="139" t="s">
        <v>1331</v>
      </c>
      <c r="B218" s="43" t="s">
        <v>1332</v>
      </c>
      <c r="C218" s="141">
        <v>908509</v>
      </c>
      <c r="D218" s="75">
        <f t="shared" si="1"/>
        <v>1.1873830395999195E-2</v>
      </c>
      <c r="E218" s="156" t="s">
        <v>1359</v>
      </c>
    </row>
    <row r="219" spans="1:5" ht="78.75" x14ac:dyDescent="0.2">
      <c r="A219" s="139" t="s">
        <v>1333</v>
      </c>
      <c r="B219" s="43" t="s">
        <v>1334</v>
      </c>
      <c r="C219" s="141">
        <v>3556131.2</v>
      </c>
      <c r="D219" s="75">
        <f t="shared" si="1"/>
        <v>4.6477138624626831E-2</v>
      </c>
      <c r="E219" s="156" t="s">
        <v>1359</v>
      </c>
    </row>
    <row r="220" spans="1:5" x14ac:dyDescent="0.2">
      <c r="A220" s="139">
        <v>5200</v>
      </c>
      <c r="B220" s="43" t="s">
        <v>382</v>
      </c>
      <c r="C220" s="140">
        <v>0</v>
      </c>
      <c r="D220" s="75">
        <f t="shared" si="1"/>
        <v>0</v>
      </c>
      <c r="E220" s="71"/>
    </row>
    <row r="221" spans="1:5" x14ac:dyDescent="0.2">
      <c r="A221" s="139">
        <v>5210</v>
      </c>
      <c r="B221" s="43" t="s">
        <v>383</v>
      </c>
      <c r="C221" s="140">
        <v>0</v>
      </c>
      <c r="D221" s="75">
        <f t="shared" si="1"/>
        <v>0</v>
      </c>
      <c r="E221" s="71"/>
    </row>
    <row r="222" spans="1:5" x14ac:dyDescent="0.2">
      <c r="A222" s="139">
        <v>5211</v>
      </c>
      <c r="B222" s="43" t="s">
        <v>384</v>
      </c>
      <c r="C222" s="140">
        <v>0</v>
      </c>
      <c r="D222" s="75">
        <f t="shared" si="1"/>
        <v>0</v>
      </c>
      <c r="E222" s="71"/>
    </row>
    <row r="223" spans="1:5" x14ac:dyDescent="0.2">
      <c r="A223" s="139">
        <v>5212</v>
      </c>
      <c r="B223" s="43" t="s">
        <v>385</v>
      </c>
      <c r="C223" s="140">
        <v>0</v>
      </c>
      <c r="D223" s="75">
        <f t="shared" si="1"/>
        <v>0</v>
      </c>
      <c r="E223" s="71"/>
    </row>
    <row r="224" spans="1:5" x14ac:dyDescent="0.2">
      <c r="A224" s="139">
        <v>5220</v>
      </c>
      <c r="B224" s="43" t="s">
        <v>386</v>
      </c>
      <c r="C224" s="140">
        <v>0</v>
      </c>
      <c r="D224" s="75">
        <f t="shared" si="1"/>
        <v>0</v>
      </c>
      <c r="E224" s="71"/>
    </row>
    <row r="225" spans="1:5" x14ac:dyDescent="0.2">
      <c r="A225" s="139">
        <v>5221</v>
      </c>
      <c r="B225" s="43" t="s">
        <v>387</v>
      </c>
      <c r="C225" s="140">
        <v>0</v>
      </c>
      <c r="D225" s="75">
        <f t="shared" si="1"/>
        <v>0</v>
      </c>
      <c r="E225" s="71"/>
    </row>
    <row r="226" spans="1:5" x14ac:dyDescent="0.2">
      <c r="A226" s="139">
        <v>5222</v>
      </c>
      <c r="B226" s="43" t="s">
        <v>388</v>
      </c>
      <c r="C226" s="140">
        <v>0</v>
      </c>
      <c r="D226" s="75">
        <f t="shared" si="1"/>
        <v>0</v>
      </c>
      <c r="E226" s="71"/>
    </row>
    <row r="227" spans="1:5" x14ac:dyDescent="0.2">
      <c r="A227" s="139">
        <v>5230</v>
      </c>
      <c r="B227" s="43" t="s">
        <v>333</v>
      </c>
      <c r="C227" s="140">
        <v>0</v>
      </c>
      <c r="D227" s="75">
        <f t="shared" si="1"/>
        <v>0</v>
      </c>
      <c r="E227" s="71"/>
    </row>
    <row r="228" spans="1:5" x14ac:dyDescent="0.2">
      <c r="A228" s="139">
        <v>5231</v>
      </c>
      <c r="B228" s="43" t="s">
        <v>389</v>
      </c>
      <c r="C228" s="140">
        <v>0</v>
      </c>
      <c r="D228" s="75">
        <f t="shared" si="1"/>
        <v>0</v>
      </c>
      <c r="E228" s="71"/>
    </row>
    <row r="229" spans="1:5" x14ac:dyDescent="0.2">
      <c r="A229" s="139">
        <v>5232</v>
      </c>
      <c r="B229" s="43" t="s">
        <v>390</v>
      </c>
      <c r="C229" s="140">
        <v>0</v>
      </c>
      <c r="D229" s="75">
        <f t="shared" si="1"/>
        <v>0</v>
      </c>
      <c r="E229" s="71"/>
    </row>
    <row r="230" spans="1:5" x14ac:dyDescent="0.2">
      <c r="A230" s="139">
        <v>5240</v>
      </c>
      <c r="B230" s="43" t="s">
        <v>334</v>
      </c>
      <c r="C230" s="140">
        <v>0</v>
      </c>
      <c r="D230" s="75">
        <f t="shared" si="1"/>
        <v>0</v>
      </c>
      <c r="E230" s="71"/>
    </row>
    <row r="231" spans="1:5" x14ac:dyDescent="0.2">
      <c r="A231" s="139">
        <v>5241</v>
      </c>
      <c r="B231" s="43" t="s">
        <v>391</v>
      </c>
      <c r="C231" s="140">
        <v>0</v>
      </c>
      <c r="D231" s="75">
        <f t="shared" si="1"/>
        <v>0</v>
      </c>
      <c r="E231" s="71"/>
    </row>
    <row r="232" spans="1:5" x14ac:dyDescent="0.2">
      <c r="A232" s="139">
        <v>5242</v>
      </c>
      <c r="B232" s="43" t="s">
        <v>392</v>
      </c>
      <c r="C232" s="140">
        <v>0</v>
      </c>
      <c r="D232" s="75">
        <f t="shared" si="1"/>
        <v>0</v>
      </c>
      <c r="E232" s="71"/>
    </row>
    <row r="233" spans="1:5" x14ac:dyDescent="0.2">
      <c r="A233" s="139">
        <v>5243</v>
      </c>
      <c r="B233" s="43" t="s">
        <v>393</v>
      </c>
      <c r="C233" s="140">
        <v>0</v>
      </c>
      <c r="D233" s="75">
        <f t="shared" si="1"/>
        <v>0</v>
      </c>
      <c r="E233" s="71"/>
    </row>
    <row r="234" spans="1:5" x14ac:dyDescent="0.2">
      <c r="A234" s="139">
        <v>5244</v>
      </c>
      <c r="B234" s="43" t="s">
        <v>394</v>
      </c>
      <c r="C234" s="140">
        <v>0</v>
      </c>
      <c r="D234" s="75">
        <f t="shared" si="1"/>
        <v>0</v>
      </c>
      <c r="E234" s="71"/>
    </row>
    <row r="235" spans="1:5" x14ac:dyDescent="0.2">
      <c r="A235" s="139">
        <v>5250</v>
      </c>
      <c r="B235" s="43" t="s">
        <v>335</v>
      </c>
      <c r="C235" s="140">
        <v>0</v>
      </c>
      <c r="D235" s="75">
        <f t="shared" si="1"/>
        <v>0</v>
      </c>
      <c r="E235" s="71"/>
    </row>
    <row r="236" spans="1:5" x14ac:dyDescent="0.2">
      <c r="A236" s="139">
        <v>5251</v>
      </c>
      <c r="B236" s="43" t="s">
        <v>395</v>
      </c>
      <c r="C236" s="140">
        <v>0</v>
      </c>
      <c r="D236" s="75">
        <f t="shared" si="1"/>
        <v>0</v>
      </c>
      <c r="E236" s="71"/>
    </row>
    <row r="237" spans="1:5" x14ac:dyDescent="0.2">
      <c r="A237" s="139">
        <v>5252</v>
      </c>
      <c r="B237" s="43" t="s">
        <v>396</v>
      </c>
      <c r="C237" s="140">
        <v>0</v>
      </c>
      <c r="D237" s="75">
        <f t="shared" si="1"/>
        <v>0</v>
      </c>
      <c r="E237" s="71"/>
    </row>
    <row r="238" spans="1:5" x14ac:dyDescent="0.2">
      <c r="A238" s="139">
        <v>5259</v>
      </c>
      <c r="B238" s="43" t="s">
        <v>397</v>
      </c>
      <c r="C238" s="140">
        <v>0</v>
      </c>
      <c r="D238" s="75">
        <f t="shared" si="1"/>
        <v>0</v>
      </c>
      <c r="E238" s="71"/>
    </row>
    <row r="239" spans="1:5" x14ac:dyDescent="0.2">
      <c r="A239" s="139">
        <v>5260</v>
      </c>
      <c r="B239" s="43" t="s">
        <v>398</v>
      </c>
      <c r="C239" s="140">
        <v>0</v>
      </c>
      <c r="D239" s="75">
        <f t="shared" si="1"/>
        <v>0</v>
      </c>
      <c r="E239" s="71"/>
    </row>
    <row r="240" spans="1:5" x14ac:dyDescent="0.2">
      <c r="A240" s="139">
        <v>5261</v>
      </c>
      <c r="B240" s="43" t="s">
        <v>399</v>
      </c>
      <c r="C240" s="140">
        <v>0</v>
      </c>
      <c r="D240" s="75">
        <f t="shared" si="1"/>
        <v>0</v>
      </c>
      <c r="E240" s="71"/>
    </row>
    <row r="241" spans="1:5" x14ac:dyDescent="0.2">
      <c r="A241" s="139">
        <v>5262</v>
      </c>
      <c r="B241" s="43" t="s">
        <v>400</v>
      </c>
      <c r="C241" s="140">
        <v>0</v>
      </c>
      <c r="D241" s="75">
        <f t="shared" si="1"/>
        <v>0</v>
      </c>
      <c r="E241" s="71"/>
    </row>
    <row r="242" spans="1:5" x14ac:dyDescent="0.2">
      <c r="A242" s="139">
        <v>5270</v>
      </c>
      <c r="B242" s="43" t="s">
        <v>401</v>
      </c>
      <c r="C242" s="140">
        <v>0</v>
      </c>
      <c r="D242" s="75">
        <f t="shared" si="1"/>
        <v>0</v>
      </c>
      <c r="E242" s="71"/>
    </row>
    <row r="243" spans="1:5" x14ac:dyDescent="0.2">
      <c r="A243" s="139">
        <v>5271</v>
      </c>
      <c r="B243" s="43" t="s">
        <v>402</v>
      </c>
      <c r="C243" s="140">
        <v>0</v>
      </c>
      <c r="D243" s="75">
        <f t="shared" si="1"/>
        <v>0</v>
      </c>
      <c r="E243" s="71"/>
    </row>
    <row r="244" spans="1:5" x14ac:dyDescent="0.2">
      <c r="A244" s="139">
        <v>5280</v>
      </c>
      <c r="B244" s="43" t="s">
        <v>403</v>
      </c>
      <c r="C244" s="140">
        <v>0</v>
      </c>
      <c r="D244" s="75">
        <f t="shared" si="1"/>
        <v>0</v>
      </c>
      <c r="E244" s="71"/>
    </row>
    <row r="245" spans="1:5" x14ac:dyDescent="0.2">
      <c r="A245" s="139">
        <v>5281</v>
      </c>
      <c r="B245" s="43" t="s">
        <v>404</v>
      </c>
      <c r="C245" s="140">
        <v>0</v>
      </c>
      <c r="D245" s="75">
        <f t="shared" si="1"/>
        <v>0</v>
      </c>
      <c r="E245" s="71"/>
    </row>
    <row r="246" spans="1:5" x14ac:dyDescent="0.2">
      <c r="A246" s="139">
        <v>5282</v>
      </c>
      <c r="B246" s="43" t="s">
        <v>405</v>
      </c>
      <c r="C246" s="140">
        <v>0</v>
      </c>
      <c r="D246" s="75">
        <f t="shared" si="1"/>
        <v>0</v>
      </c>
      <c r="E246" s="71"/>
    </row>
    <row r="247" spans="1:5" x14ac:dyDescent="0.2">
      <c r="A247" s="139">
        <v>5283</v>
      </c>
      <c r="B247" s="43" t="s">
        <v>1335</v>
      </c>
      <c r="C247" s="140">
        <v>0</v>
      </c>
      <c r="D247" s="75">
        <f t="shared" si="1"/>
        <v>0</v>
      </c>
      <c r="E247" s="71"/>
    </row>
    <row r="248" spans="1:5" x14ac:dyDescent="0.2">
      <c r="A248" s="139">
        <v>5284</v>
      </c>
      <c r="B248" s="43" t="s">
        <v>1336</v>
      </c>
      <c r="C248" s="140">
        <v>0</v>
      </c>
      <c r="D248" s="75">
        <f t="shared" si="1"/>
        <v>0</v>
      </c>
      <c r="E248" s="71"/>
    </row>
    <row r="249" spans="1:5" x14ac:dyDescent="0.2">
      <c r="A249" s="139">
        <v>5285</v>
      </c>
      <c r="B249" s="43" t="s">
        <v>406</v>
      </c>
      <c r="C249" s="140">
        <v>0</v>
      </c>
      <c r="D249" s="75">
        <f t="shared" si="1"/>
        <v>0</v>
      </c>
      <c r="E249" s="71"/>
    </row>
    <row r="250" spans="1:5" x14ac:dyDescent="0.2">
      <c r="A250" s="139">
        <v>5290</v>
      </c>
      <c r="B250" s="43" t="s">
        <v>407</v>
      </c>
      <c r="C250" s="140">
        <v>0</v>
      </c>
      <c r="D250" s="75">
        <f t="shared" si="1"/>
        <v>0</v>
      </c>
    </row>
    <row r="251" spans="1:5" x14ac:dyDescent="0.2">
      <c r="A251" s="139">
        <v>5291</v>
      </c>
      <c r="B251" s="43" t="s">
        <v>408</v>
      </c>
      <c r="C251" s="140">
        <v>0</v>
      </c>
      <c r="D251" s="75">
        <f t="shared" si="1"/>
        <v>0</v>
      </c>
    </row>
    <row r="252" spans="1:5" x14ac:dyDescent="0.2">
      <c r="A252" s="139">
        <v>5292</v>
      </c>
      <c r="B252" s="43" t="s">
        <v>409</v>
      </c>
      <c r="C252" s="140">
        <v>0</v>
      </c>
      <c r="D252" s="75">
        <f t="shared" si="1"/>
        <v>0</v>
      </c>
    </row>
    <row r="253" spans="1:5" x14ac:dyDescent="0.2">
      <c r="A253" s="139">
        <v>5300</v>
      </c>
      <c r="B253" s="43" t="s">
        <v>410</v>
      </c>
      <c r="C253" s="140">
        <v>0</v>
      </c>
      <c r="D253" s="75">
        <f t="shared" si="1"/>
        <v>0</v>
      </c>
    </row>
    <row r="254" spans="1:5" x14ac:dyDescent="0.2">
      <c r="A254" s="139">
        <v>5310</v>
      </c>
      <c r="B254" s="43" t="s">
        <v>328</v>
      </c>
      <c r="C254" s="140">
        <v>0</v>
      </c>
      <c r="D254" s="75">
        <f t="shared" si="1"/>
        <v>0</v>
      </c>
    </row>
    <row r="255" spans="1:5" x14ac:dyDescent="0.2">
      <c r="A255" s="139">
        <v>5311</v>
      </c>
      <c r="B255" s="43" t="s">
        <v>411</v>
      </c>
      <c r="C255" s="140">
        <v>0</v>
      </c>
      <c r="D255" s="75">
        <f t="shared" si="1"/>
        <v>0</v>
      </c>
    </row>
    <row r="256" spans="1:5" x14ac:dyDescent="0.2">
      <c r="A256" s="139">
        <v>5312</v>
      </c>
      <c r="B256" s="43" t="s">
        <v>412</v>
      </c>
      <c r="C256" s="140">
        <v>0</v>
      </c>
      <c r="D256" s="75">
        <f t="shared" si="1"/>
        <v>0</v>
      </c>
    </row>
    <row r="257" spans="1:4" x14ac:dyDescent="0.2">
      <c r="A257" s="139">
        <v>5320</v>
      </c>
      <c r="B257" s="43" t="s">
        <v>329</v>
      </c>
      <c r="C257" s="140">
        <v>0</v>
      </c>
      <c r="D257" s="75">
        <f t="shared" ref="D257:D321" si="2">C257/$C$126</f>
        <v>0</v>
      </c>
    </row>
    <row r="258" spans="1:4" x14ac:dyDescent="0.2">
      <c r="A258" s="139">
        <v>5321</v>
      </c>
      <c r="B258" s="43" t="s">
        <v>413</v>
      </c>
      <c r="C258" s="140">
        <v>0</v>
      </c>
      <c r="D258" s="75">
        <f t="shared" si="2"/>
        <v>0</v>
      </c>
    </row>
    <row r="259" spans="1:4" x14ac:dyDescent="0.2">
      <c r="A259" s="139">
        <v>5322</v>
      </c>
      <c r="B259" s="43" t="s">
        <v>414</v>
      </c>
      <c r="C259" s="140">
        <v>0</v>
      </c>
      <c r="D259" s="75">
        <f t="shared" si="2"/>
        <v>0</v>
      </c>
    </row>
    <row r="260" spans="1:4" x14ac:dyDescent="0.2">
      <c r="A260" s="139">
        <v>5330</v>
      </c>
      <c r="B260" s="43" t="s">
        <v>330</v>
      </c>
      <c r="C260" s="140">
        <v>0</v>
      </c>
      <c r="D260" s="75">
        <f t="shared" si="2"/>
        <v>0</v>
      </c>
    </row>
    <row r="261" spans="1:4" x14ac:dyDescent="0.2">
      <c r="A261" s="139">
        <v>5331</v>
      </c>
      <c r="B261" s="43" t="s">
        <v>415</v>
      </c>
      <c r="C261" s="140">
        <v>0</v>
      </c>
      <c r="D261" s="75">
        <f t="shared" si="2"/>
        <v>0</v>
      </c>
    </row>
    <row r="262" spans="1:4" x14ac:dyDescent="0.2">
      <c r="A262" s="139">
        <v>5332</v>
      </c>
      <c r="B262" s="43" t="s">
        <v>416</v>
      </c>
      <c r="C262" s="140">
        <v>0</v>
      </c>
      <c r="D262" s="75">
        <f t="shared" si="2"/>
        <v>0</v>
      </c>
    </row>
    <row r="263" spans="1:4" x14ac:dyDescent="0.2">
      <c r="A263" s="139">
        <v>5400</v>
      </c>
      <c r="B263" s="43" t="s">
        <v>1337</v>
      </c>
      <c r="C263" s="140">
        <v>0</v>
      </c>
      <c r="D263" s="75">
        <f t="shared" si="2"/>
        <v>0</v>
      </c>
    </row>
    <row r="264" spans="1:4" x14ac:dyDescent="0.2">
      <c r="A264" s="139">
        <v>5410</v>
      </c>
      <c r="B264" s="43" t="s">
        <v>417</v>
      </c>
      <c r="C264" s="140">
        <v>0</v>
      </c>
      <c r="D264" s="75">
        <f t="shared" si="2"/>
        <v>0</v>
      </c>
    </row>
    <row r="265" spans="1:4" x14ac:dyDescent="0.2">
      <c r="A265" s="139">
        <v>5411</v>
      </c>
      <c r="B265" s="43" t="s">
        <v>418</v>
      </c>
      <c r="C265" s="140">
        <v>0</v>
      </c>
      <c r="D265" s="75">
        <f t="shared" si="2"/>
        <v>0</v>
      </c>
    </row>
    <row r="266" spans="1:4" x14ac:dyDescent="0.2">
      <c r="A266" s="139">
        <v>5412</v>
      </c>
      <c r="B266" s="43" t="s">
        <v>419</v>
      </c>
      <c r="C266" s="140">
        <v>0</v>
      </c>
      <c r="D266" s="75">
        <f t="shared" si="2"/>
        <v>0</v>
      </c>
    </row>
    <row r="267" spans="1:4" x14ac:dyDescent="0.2">
      <c r="A267" s="139">
        <v>5420</v>
      </c>
      <c r="B267" s="43" t="s">
        <v>420</v>
      </c>
      <c r="C267" s="140">
        <v>0</v>
      </c>
      <c r="D267" s="75">
        <f t="shared" si="2"/>
        <v>0</v>
      </c>
    </row>
    <row r="268" spans="1:4" x14ac:dyDescent="0.2">
      <c r="A268" s="139">
        <v>5421</v>
      </c>
      <c r="B268" s="43" t="s">
        <v>421</v>
      </c>
      <c r="C268" s="140">
        <v>0</v>
      </c>
      <c r="D268" s="75">
        <f t="shared" si="2"/>
        <v>0</v>
      </c>
    </row>
    <row r="269" spans="1:4" x14ac:dyDescent="0.2">
      <c r="A269" s="139">
        <v>5422</v>
      </c>
      <c r="B269" s="43" t="s">
        <v>422</v>
      </c>
      <c r="C269" s="140">
        <v>0</v>
      </c>
      <c r="D269" s="75">
        <f t="shared" si="2"/>
        <v>0</v>
      </c>
    </row>
    <row r="270" spans="1:4" x14ac:dyDescent="0.2">
      <c r="A270" s="139">
        <v>5430</v>
      </c>
      <c r="B270" s="43" t="s">
        <v>423</v>
      </c>
      <c r="C270" s="140">
        <v>0</v>
      </c>
      <c r="D270" s="75">
        <f t="shared" si="2"/>
        <v>0</v>
      </c>
    </row>
    <row r="271" spans="1:4" x14ac:dyDescent="0.2">
      <c r="A271" s="139">
        <v>5431</v>
      </c>
      <c r="B271" s="43" t="s">
        <v>424</v>
      </c>
      <c r="C271" s="140">
        <v>0</v>
      </c>
      <c r="D271" s="75">
        <f t="shared" si="2"/>
        <v>0</v>
      </c>
    </row>
    <row r="272" spans="1:4" x14ac:dyDescent="0.2">
      <c r="A272" s="139">
        <v>5432</v>
      </c>
      <c r="B272" s="43" t="s">
        <v>425</v>
      </c>
      <c r="C272" s="140">
        <v>0</v>
      </c>
      <c r="D272" s="75">
        <f t="shared" si="2"/>
        <v>0</v>
      </c>
    </row>
    <row r="273" spans="1:5" x14ac:dyDescent="0.2">
      <c r="A273" s="139">
        <v>5440</v>
      </c>
      <c r="B273" s="43" t="s">
        <v>426</v>
      </c>
      <c r="C273" s="140">
        <v>0</v>
      </c>
      <c r="D273" s="75">
        <f t="shared" si="2"/>
        <v>0</v>
      </c>
    </row>
    <row r="274" spans="1:5" x14ac:dyDescent="0.2">
      <c r="A274" s="139">
        <v>5441</v>
      </c>
      <c r="B274" s="43" t="s">
        <v>426</v>
      </c>
      <c r="C274" s="140">
        <v>0</v>
      </c>
      <c r="D274" s="75">
        <f t="shared" si="2"/>
        <v>0</v>
      </c>
    </row>
    <row r="275" spans="1:5" x14ac:dyDescent="0.2">
      <c r="A275" s="139">
        <v>5450</v>
      </c>
      <c r="B275" s="43" t="s">
        <v>427</v>
      </c>
      <c r="C275" s="140">
        <v>0</v>
      </c>
      <c r="D275" s="75">
        <f t="shared" si="2"/>
        <v>0</v>
      </c>
    </row>
    <row r="276" spans="1:5" x14ac:dyDescent="0.2">
      <c r="A276" s="139">
        <v>5451</v>
      </c>
      <c r="B276" s="43" t="s">
        <v>428</v>
      </c>
      <c r="C276" s="140">
        <v>0</v>
      </c>
      <c r="D276" s="75">
        <f t="shared" si="2"/>
        <v>0</v>
      </c>
    </row>
    <row r="277" spans="1:5" x14ac:dyDescent="0.2">
      <c r="A277" s="139">
        <v>5452</v>
      </c>
      <c r="B277" s="43" t="s">
        <v>1338</v>
      </c>
      <c r="C277" s="140">
        <v>0</v>
      </c>
      <c r="D277" s="75">
        <f t="shared" si="2"/>
        <v>0</v>
      </c>
    </row>
    <row r="278" spans="1:5" x14ac:dyDescent="0.2">
      <c r="A278" s="139">
        <v>5500</v>
      </c>
      <c r="B278" s="177" t="s">
        <v>1339</v>
      </c>
      <c r="C278" s="178">
        <f>+C284+C293+C295</f>
        <v>1582600.0099999998</v>
      </c>
      <c r="D278" s="75">
        <f>C278/$C$125</f>
        <v>2.02647616549285E-2</v>
      </c>
    </row>
    <row r="279" spans="1:5" x14ac:dyDescent="0.2">
      <c r="A279" s="139">
        <v>5510</v>
      </c>
      <c r="B279" s="43" t="s">
        <v>430</v>
      </c>
      <c r="C279" s="140">
        <v>0</v>
      </c>
      <c r="D279" s="75">
        <f t="shared" si="2"/>
        <v>0</v>
      </c>
    </row>
    <row r="280" spans="1:5" x14ac:dyDescent="0.2">
      <c r="A280" s="139">
        <v>5511</v>
      </c>
      <c r="B280" s="43" t="s">
        <v>431</v>
      </c>
      <c r="C280" s="140">
        <v>0</v>
      </c>
      <c r="D280" s="75">
        <f t="shared" si="2"/>
        <v>0</v>
      </c>
    </row>
    <row r="281" spans="1:5" x14ac:dyDescent="0.2">
      <c r="A281" s="139">
        <v>5512</v>
      </c>
      <c r="B281" s="43" t="s">
        <v>1340</v>
      </c>
      <c r="C281" s="140">
        <v>0</v>
      </c>
      <c r="D281" s="75">
        <f t="shared" si="2"/>
        <v>0</v>
      </c>
    </row>
    <row r="282" spans="1:5" x14ac:dyDescent="0.2">
      <c r="A282" s="139">
        <v>5513</v>
      </c>
      <c r="B282" s="43" t="s">
        <v>433</v>
      </c>
      <c r="C282" s="140">
        <v>0</v>
      </c>
      <c r="D282" s="75">
        <f t="shared" si="2"/>
        <v>0</v>
      </c>
    </row>
    <row r="283" spans="1:5" x14ac:dyDescent="0.2">
      <c r="A283" s="139">
        <v>5514</v>
      </c>
      <c r="B283" s="43" t="s">
        <v>434</v>
      </c>
      <c r="C283" s="140">
        <v>0</v>
      </c>
      <c r="D283" s="75">
        <f t="shared" si="2"/>
        <v>0</v>
      </c>
    </row>
    <row r="284" spans="1:5" x14ac:dyDescent="0.2">
      <c r="A284" s="139">
        <v>5515</v>
      </c>
      <c r="B284" s="43" t="s">
        <v>435</v>
      </c>
      <c r="C284" s="140">
        <f>SUM(C285:C291)</f>
        <v>1558591.5499999998</v>
      </c>
      <c r="D284" s="75">
        <f>C284/$C$125</f>
        <v>1.9957339870189675E-2</v>
      </c>
    </row>
    <row r="285" spans="1:5" x14ac:dyDescent="0.2">
      <c r="A285" s="139" t="s">
        <v>1341</v>
      </c>
      <c r="B285" s="43" t="s">
        <v>1342</v>
      </c>
      <c r="C285" s="140">
        <v>96924.92</v>
      </c>
      <c r="D285" s="75">
        <f>C285/$C$125</f>
        <v>1.2410971754151655E-3</v>
      </c>
      <c r="E285" s="47"/>
    </row>
    <row r="286" spans="1:5" x14ac:dyDescent="0.2">
      <c r="A286" s="139" t="s">
        <v>1343</v>
      </c>
      <c r="B286" s="43" t="s">
        <v>1344</v>
      </c>
      <c r="C286" s="140">
        <v>306769.53000000003</v>
      </c>
      <c r="D286" s="75">
        <f t="shared" ref="D286:D291" si="3">C286/$C$125</f>
        <v>3.9281001953515972E-3</v>
      </c>
    </row>
    <row r="287" spans="1:5" x14ac:dyDescent="0.2">
      <c r="A287" s="139" t="s">
        <v>1345</v>
      </c>
      <c r="B287" s="43" t="s">
        <v>1346</v>
      </c>
      <c r="C287" s="140">
        <v>79085.960000000006</v>
      </c>
      <c r="D287" s="75">
        <f t="shared" si="3"/>
        <v>1.0126741561509338E-3</v>
      </c>
    </row>
    <row r="288" spans="1:5" x14ac:dyDescent="0.2">
      <c r="A288" s="139" t="s">
        <v>1347</v>
      </c>
      <c r="B288" s="43" t="s">
        <v>1348</v>
      </c>
      <c r="C288" s="140">
        <v>644178.51</v>
      </c>
      <c r="D288" s="75">
        <f t="shared" si="3"/>
        <v>8.2485301945480066E-3</v>
      </c>
    </row>
    <row r="289" spans="1:4" x14ac:dyDescent="0.2">
      <c r="A289" s="139" t="s">
        <v>1349</v>
      </c>
      <c r="B289" s="43" t="s">
        <v>1350</v>
      </c>
      <c r="C289" s="140">
        <v>185251.44</v>
      </c>
      <c r="D289" s="75">
        <f t="shared" si="3"/>
        <v>2.3720941830603732E-3</v>
      </c>
    </row>
    <row r="290" spans="1:4" x14ac:dyDescent="0.2">
      <c r="A290" s="139" t="s">
        <v>1351</v>
      </c>
      <c r="B290" s="43" t="s">
        <v>1352</v>
      </c>
      <c r="C290" s="140">
        <v>5377.48</v>
      </c>
      <c r="D290" s="75">
        <f t="shared" si="3"/>
        <v>6.8857165307451831E-5</v>
      </c>
    </row>
    <row r="291" spans="1:4" x14ac:dyDescent="0.2">
      <c r="A291" s="139" t="s">
        <v>1353</v>
      </c>
      <c r="B291" s="43" t="s">
        <v>1354</v>
      </c>
      <c r="C291" s="140">
        <v>241003.71</v>
      </c>
      <c r="D291" s="75">
        <f t="shared" si="3"/>
        <v>3.0859868003561487E-3</v>
      </c>
    </row>
    <row r="292" spans="1:4" x14ac:dyDescent="0.2">
      <c r="A292" s="139">
        <v>5516</v>
      </c>
      <c r="B292" s="43" t="s">
        <v>436</v>
      </c>
      <c r="C292" s="140">
        <v>0</v>
      </c>
      <c r="D292" s="75">
        <f t="shared" si="2"/>
        <v>0</v>
      </c>
    </row>
    <row r="293" spans="1:4" x14ac:dyDescent="0.2">
      <c r="A293" s="139">
        <v>5517</v>
      </c>
      <c r="B293" s="43" t="s">
        <v>437</v>
      </c>
      <c r="C293" s="140">
        <f>+C294</f>
        <v>7049.7</v>
      </c>
      <c r="D293" s="75">
        <f t="shared" si="2"/>
        <v>9.2136613002926252E-5</v>
      </c>
    </row>
    <row r="294" spans="1:4" x14ac:dyDescent="0.2">
      <c r="A294" s="139" t="s">
        <v>1355</v>
      </c>
      <c r="B294" s="43" t="s">
        <v>1356</v>
      </c>
      <c r="C294" s="140">
        <v>7049.7</v>
      </c>
      <c r="D294" s="75">
        <f t="shared" si="2"/>
        <v>9.2136613002926252E-5</v>
      </c>
    </row>
    <row r="295" spans="1:4" x14ac:dyDescent="0.2">
      <c r="A295" s="139">
        <v>5518</v>
      </c>
      <c r="B295" s="43" t="s">
        <v>1357</v>
      </c>
      <c r="C295" s="140">
        <f>+C296</f>
        <v>16958.759999999998</v>
      </c>
      <c r="D295" s="75">
        <f t="shared" si="2"/>
        <v>2.2164385819673256E-4</v>
      </c>
    </row>
    <row r="296" spans="1:4" x14ac:dyDescent="0.2">
      <c r="A296" s="139" t="s">
        <v>1518</v>
      </c>
      <c r="B296" s="43" t="s">
        <v>1519</v>
      </c>
      <c r="C296" s="140">
        <v>16958.759999999998</v>
      </c>
      <c r="D296" s="75">
        <f t="shared" si="2"/>
        <v>2.2164385819673256E-4</v>
      </c>
    </row>
    <row r="297" spans="1:4" x14ac:dyDescent="0.2">
      <c r="A297" s="139">
        <v>5520</v>
      </c>
      <c r="B297" s="43" t="s">
        <v>80</v>
      </c>
      <c r="C297" s="140">
        <v>0</v>
      </c>
      <c r="D297" s="75">
        <f t="shared" si="2"/>
        <v>0</v>
      </c>
    </row>
    <row r="298" spans="1:4" x14ac:dyDescent="0.2">
      <c r="A298" s="139">
        <v>5521</v>
      </c>
      <c r="B298" s="43" t="s">
        <v>438</v>
      </c>
      <c r="C298" s="140">
        <v>0</v>
      </c>
      <c r="D298" s="75">
        <f t="shared" si="2"/>
        <v>0</v>
      </c>
    </row>
    <row r="299" spans="1:4" x14ac:dyDescent="0.2">
      <c r="A299" s="139">
        <v>5522</v>
      </c>
      <c r="B299" s="43" t="s">
        <v>439</v>
      </c>
      <c r="C299" s="140">
        <v>0</v>
      </c>
      <c r="D299" s="75">
        <f t="shared" si="2"/>
        <v>0</v>
      </c>
    </row>
    <row r="300" spans="1:4" x14ac:dyDescent="0.2">
      <c r="A300" s="139">
        <v>5530</v>
      </c>
      <c r="B300" s="43" t="s">
        <v>440</v>
      </c>
      <c r="C300" s="140">
        <v>0</v>
      </c>
      <c r="D300" s="75">
        <f t="shared" si="2"/>
        <v>0</v>
      </c>
    </row>
    <row r="301" spans="1:4" x14ac:dyDescent="0.2">
      <c r="A301" s="139">
        <v>5531</v>
      </c>
      <c r="B301" s="43" t="s">
        <v>441</v>
      </c>
      <c r="C301" s="140">
        <v>0</v>
      </c>
      <c r="D301" s="75">
        <f t="shared" si="2"/>
        <v>0</v>
      </c>
    </row>
    <row r="302" spans="1:4" x14ac:dyDescent="0.2">
      <c r="A302" s="139">
        <v>5532</v>
      </c>
      <c r="B302" s="43" t="s">
        <v>442</v>
      </c>
      <c r="C302" s="140">
        <v>0</v>
      </c>
      <c r="D302" s="75">
        <f t="shared" si="2"/>
        <v>0</v>
      </c>
    </row>
    <row r="303" spans="1:4" x14ac:dyDescent="0.2">
      <c r="A303" s="139">
        <v>5533</v>
      </c>
      <c r="B303" s="43" t="s">
        <v>443</v>
      </c>
      <c r="C303" s="140">
        <v>0</v>
      </c>
      <c r="D303" s="75">
        <f t="shared" si="2"/>
        <v>0</v>
      </c>
    </row>
    <row r="304" spans="1:4" x14ac:dyDescent="0.2">
      <c r="A304" s="139">
        <v>5534</v>
      </c>
      <c r="B304" s="43" t="s">
        <v>444</v>
      </c>
      <c r="C304" s="140">
        <v>0</v>
      </c>
      <c r="D304" s="75">
        <f t="shared" si="2"/>
        <v>0</v>
      </c>
    </row>
    <row r="305" spans="1:4" x14ac:dyDescent="0.2">
      <c r="A305" s="139">
        <v>5535</v>
      </c>
      <c r="B305" s="43" t="s">
        <v>445</v>
      </c>
      <c r="C305" s="140">
        <v>0</v>
      </c>
      <c r="D305" s="75">
        <f t="shared" si="2"/>
        <v>0</v>
      </c>
    </row>
    <row r="306" spans="1:4" x14ac:dyDescent="0.2">
      <c r="A306" s="139">
        <v>5540</v>
      </c>
      <c r="B306" s="43" t="s">
        <v>446</v>
      </c>
      <c r="C306" s="140">
        <v>0</v>
      </c>
      <c r="D306" s="75">
        <f t="shared" si="2"/>
        <v>0</v>
      </c>
    </row>
    <row r="307" spans="1:4" x14ac:dyDescent="0.2">
      <c r="A307" s="139">
        <v>5541</v>
      </c>
      <c r="B307" s="43" t="s">
        <v>446</v>
      </c>
      <c r="C307" s="140">
        <v>0</v>
      </c>
      <c r="D307" s="75">
        <f t="shared" si="2"/>
        <v>0</v>
      </c>
    </row>
    <row r="308" spans="1:4" x14ac:dyDescent="0.2">
      <c r="A308" s="139">
        <v>5550</v>
      </c>
      <c r="B308" s="43" t="s">
        <v>447</v>
      </c>
      <c r="C308" s="140">
        <v>0</v>
      </c>
      <c r="D308" s="75">
        <f t="shared" si="2"/>
        <v>0</v>
      </c>
    </row>
    <row r="309" spans="1:4" x14ac:dyDescent="0.2">
      <c r="A309" s="139">
        <v>5551</v>
      </c>
      <c r="B309" s="43" t="s">
        <v>447</v>
      </c>
      <c r="C309" s="140">
        <v>0</v>
      </c>
      <c r="D309" s="75">
        <f t="shared" si="2"/>
        <v>0</v>
      </c>
    </row>
    <row r="310" spans="1:4" x14ac:dyDescent="0.2">
      <c r="A310" s="139">
        <v>5590</v>
      </c>
      <c r="B310" s="43" t="s">
        <v>448</v>
      </c>
      <c r="C310" s="140">
        <v>0</v>
      </c>
      <c r="D310" s="75">
        <f t="shared" si="2"/>
        <v>0</v>
      </c>
    </row>
    <row r="311" spans="1:4" x14ac:dyDescent="0.2">
      <c r="A311" s="139">
        <v>5591</v>
      </c>
      <c r="B311" s="43" t="s">
        <v>449</v>
      </c>
      <c r="C311" s="140">
        <v>0</v>
      </c>
      <c r="D311" s="75">
        <f t="shared" si="2"/>
        <v>0</v>
      </c>
    </row>
    <row r="312" spans="1:4" x14ac:dyDescent="0.2">
      <c r="A312" s="139">
        <v>5592</v>
      </c>
      <c r="B312" s="43" t="s">
        <v>450</v>
      </c>
      <c r="C312" s="140">
        <v>0</v>
      </c>
      <c r="D312" s="75">
        <f t="shared" si="2"/>
        <v>0</v>
      </c>
    </row>
    <row r="313" spans="1:4" x14ac:dyDescent="0.2">
      <c r="A313" s="139">
        <v>5593</v>
      </c>
      <c r="B313" s="43" t="s">
        <v>451</v>
      </c>
      <c r="C313" s="140">
        <v>0</v>
      </c>
      <c r="D313" s="75">
        <f t="shared" si="2"/>
        <v>0</v>
      </c>
    </row>
    <row r="314" spans="1:4" x14ac:dyDescent="0.2">
      <c r="A314" s="139">
        <v>5594</v>
      </c>
      <c r="B314" s="43" t="s">
        <v>452</v>
      </c>
      <c r="C314" s="140">
        <v>0</v>
      </c>
      <c r="D314" s="75">
        <f t="shared" si="2"/>
        <v>0</v>
      </c>
    </row>
    <row r="315" spans="1:4" x14ac:dyDescent="0.2">
      <c r="A315" s="139">
        <v>5595</v>
      </c>
      <c r="B315" s="43" t="s">
        <v>453</v>
      </c>
      <c r="C315" s="140">
        <v>0</v>
      </c>
      <c r="D315" s="75">
        <f t="shared" si="2"/>
        <v>0</v>
      </c>
    </row>
    <row r="316" spans="1:4" x14ac:dyDescent="0.2">
      <c r="A316" s="139">
        <v>5596</v>
      </c>
      <c r="B316" s="43" t="s">
        <v>350</v>
      </c>
      <c r="C316" s="140">
        <v>0</v>
      </c>
      <c r="D316" s="75">
        <f t="shared" si="2"/>
        <v>0</v>
      </c>
    </row>
    <row r="317" spans="1:4" x14ac:dyDescent="0.2">
      <c r="A317" s="139">
        <v>5597</v>
      </c>
      <c r="B317" s="43" t="s">
        <v>454</v>
      </c>
      <c r="C317" s="140">
        <v>0</v>
      </c>
      <c r="D317" s="75">
        <f t="shared" si="2"/>
        <v>0</v>
      </c>
    </row>
    <row r="318" spans="1:4" x14ac:dyDescent="0.2">
      <c r="A318" s="139">
        <v>5599</v>
      </c>
      <c r="B318" s="43" t="s">
        <v>455</v>
      </c>
      <c r="C318" s="140">
        <v>0</v>
      </c>
      <c r="D318" s="75">
        <f t="shared" si="2"/>
        <v>0</v>
      </c>
    </row>
    <row r="319" spans="1:4" x14ac:dyDescent="0.2">
      <c r="A319" s="139">
        <v>5600</v>
      </c>
      <c r="B319" s="43" t="s">
        <v>79</v>
      </c>
      <c r="C319" s="140">
        <v>0</v>
      </c>
      <c r="D319" s="75">
        <f t="shared" si="2"/>
        <v>0</v>
      </c>
    </row>
    <row r="320" spans="1:4" x14ac:dyDescent="0.2">
      <c r="A320" s="139">
        <v>5610</v>
      </c>
      <c r="B320" s="43" t="s">
        <v>456</v>
      </c>
      <c r="C320" s="140">
        <v>0</v>
      </c>
      <c r="D320" s="75">
        <f t="shared" si="2"/>
        <v>0</v>
      </c>
    </row>
    <row r="321" spans="1:4" x14ac:dyDescent="0.2">
      <c r="A321" s="139">
        <v>5611</v>
      </c>
      <c r="B321" s="43" t="s">
        <v>457</v>
      </c>
      <c r="C321" s="140">
        <v>0</v>
      </c>
      <c r="D321" s="75">
        <f t="shared" si="2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 verticalCentered="1"/>
  <pageMargins left="0.70866141732283472" right="0.70866141732283472" top="0.94488188976377963" bottom="0.74803149606299213" header="0.31496062992125984" footer="0.31496062992125984"/>
  <pageSetup scale="65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179</v>
      </c>
      <c r="B2" s="26" t="s">
        <v>50</v>
      </c>
    </row>
    <row r="3" spans="1:2" x14ac:dyDescent="0.2">
      <c r="A3" s="34"/>
      <c r="B3" s="4"/>
    </row>
    <row r="4" spans="1:2" ht="14.1" customHeight="1" x14ac:dyDescent="0.2">
      <c r="A4" s="118" t="s">
        <v>574</v>
      </c>
      <c r="B4" s="29" t="s">
        <v>78</v>
      </c>
    </row>
    <row r="5" spans="1:2" ht="14.1" customHeight="1" x14ac:dyDescent="0.2">
      <c r="A5" s="119"/>
      <c r="B5" s="29" t="s">
        <v>51</v>
      </c>
    </row>
    <row r="6" spans="1:2" ht="14.1" customHeight="1" x14ac:dyDescent="0.2">
      <c r="A6" s="119"/>
      <c r="B6" s="29" t="s">
        <v>148</v>
      </c>
    </row>
    <row r="7" spans="1:2" ht="14.1" customHeight="1" x14ac:dyDescent="0.2">
      <c r="A7" s="119"/>
      <c r="B7" s="29" t="s">
        <v>63</v>
      </c>
    </row>
    <row r="8" spans="1:2" x14ac:dyDescent="0.2">
      <c r="A8" s="119"/>
    </row>
    <row r="9" spans="1:2" x14ac:dyDescent="0.2">
      <c r="A9" s="118" t="s">
        <v>575</v>
      </c>
      <c r="B9" s="27" t="s">
        <v>150</v>
      </c>
    </row>
    <row r="10" spans="1:2" ht="15" customHeight="1" x14ac:dyDescent="0.2">
      <c r="A10" s="119"/>
      <c r="B10" s="35" t="s">
        <v>63</v>
      </c>
    </row>
    <row r="11" spans="1:2" x14ac:dyDescent="0.2">
      <c r="A11" s="119"/>
    </row>
    <row r="12" spans="1:2" x14ac:dyDescent="0.2">
      <c r="A12" s="118" t="s">
        <v>576</v>
      </c>
      <c r="B12" s="27" t="s">
        <v>150</v>
      </c>
    </row>
    <row r="13" spans="1:2" ht="22.5" x14ac:dyDescent="0.2">
      <c r="A13" s="119"/>
      <c r="B13" s="27" t="s">
        <v>70</v>
      </c>
    </row>
    <row r="14" spans="1:2" x14ac:dyDescent="0.2">
      <c r="A14" s="119"/>
      <c r="B14" s="35" t="s">
        <v>63</v>
      </c>
    </row>
    <row r="15" spans="1:2" x14ac:dyDescent="0.2">
      <c r="A15" s="119"/>
    </row>
    <row r="16" spans="1:2" x14ac:dyDescent="0.2">
      <c r="A16" s="119"/>
    </row>
    <row r="17" spans="1:2" ht="15" customHeight="1" x14ac:dyDescent="0.2">
      <c r="A17" s="118" t="s">
        <v>578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B21" sqref="B21"/>
    </sheetView>
  </sheetViews>
  <sheetFormatPr baseColWidth="10" defaultColWidth="9.140625" defaultRowHeight="11.25" x14ac:dyDescent="0.2"/>
  <cols>
    <col min="1" max="1" width="22" style="52" customWidth="1"/>
    <col min="2" max="2" width="48.140625" style="52" customWidth="1"/>
    <col min="3" max="3" width="22.85546875" style="52" customWidth="1"/>
    <col min="4" max="5" width="16.7109375" style="52" customWidth="1"/>
    <col min="6" max="6" width="9.140625" style="52"/>
    <col min="7" max="7" width="10.85546875" style="52" bestFit="1" customWidth="1"/>
    <col min="8" max="16384" width="9.140625" style="52"/>
  </cols>
  <sheetData>
    <row r="1" spans="1:7" ht="18.95" customHeight="1" x14ac:dyDescent="0.2">
      <c r="A1" s="199" t="str">
        <f>ESF!A1</f>
        <v>INSTITUTO CULTURAL DE LEÓN</v>
      </c>
      <c r="B1" s="199"/>
      <c r="C1" s="199"/>
      <c r="D1" s="50" t="s">
        <v>185</v>
      </c>
      <c r="E1" s="51">
        <f>ESF!H1</f>
        <v>2020</v>
      </c>
    </row>
    <row r="2" spans="1:7" ht="18.95" customHeight="1" x14ac:dyDescent="0.2">
      <c r="A2" s="199" t="s">
        <v>458</v>
      </c>
      <c r="B2" s="199"/>
      <c r="C2" s="199"/>
      <c r="D2" s="50" t="s">
        <v>187</v>
      </c>
      <c r="E2" s="51" t="str">
        <f>ESF!H2</f>
        <v>Trimestral</v>
      </c>
    </row>
    <row r="3" spans="1:7" ht="18.95" customHeight="1" x14ac:dyDescent="0.2">
      <c r="A3" s="199" t="str">
        <f>ESF!A3</f>
        <v>Correspondiente del 01 de Enero al 31 de Diciembre de 2020</v>
      </c>
      <c r="B3" s="199"/>
      <c r="C3" s="199"/>
      <c r="D3" s="50" t="s">
        <v>189</v>
      </c>
      <c r="E3" s="51">
        <f>ESF!H3</f>
        <v>4</v>
      </c>
    </row>
    <row r="4" spans="1:7" x14ac:dyDescent="0.2">
      <c r="A4" s="53" t="s">
        <v>190</v>
      </c>
      <c r="B4" s="54"/>
      <c r="C4" s="54"/>
      <c r="D4" s="54"/>
      <c r="E4" s="54"/>
    </row>
    <row r="6" spans="1:7" x14ac:dyDescent="0.2">
      <c r="A6" s="54" t="s">
        <v>163</v>
      </c>
      <c r="B6" s="54"/>
      <c r="C6" s="54"/>
      <c r="D6" s="54"/>
      <c r="E6" s="54"/>
    </row>
    <row r="7" spans="1:7" x14ac:dyDescent="0.2">
      <c r="A7" s="55" t="s">
        <v>146</v>
      </c>
      <c r="B7" s="55" t="s">
        <v>143</v>
      </c>
      <c r="C7" s="55" t="s">
        <v>144</v>
      </c>
      <c r="D7" s="55" t="s">
        <v>145</v>
      </c>
      <c r="E7" s="55" t="s">
        <v>147</v>
      </c>
    </row>
    <row r="8" spans="1:7" x14ac:dyDescent="0.2">
      <c r="A8" s="56">
        <v>3110</v>
      </c>
      <c r="B8" s="52" t="s">
        <v>329</v>
      </c>
      <c r="C8" s="57">
        <f>+C9+C10</f>
        <v>1452349.19</v>
      </c>
      <c r="G8" s="57"/>
    </row>
    <row r="9" spans="1:7" x14ac:dyDescent="0.2">
      <c r="A9" s="133" t="s">
        <v>1364</v>
      </c>
      <c r="B9" s="133" t="s">
        <v>1365</v>
      </c>
      <c r="C9" s="134">
        <v>1353993.16</v>
      </c>
      <c r="D9" s="120" t="s">
        <v>329</v>
      </c>
      <c r="E9" s="158" t="s">
        <v>1366</v>
      </c>
    </row>
    <row r="10" spans="1:7" x14ac:dyDescent="0.2">
      <c r="A10" s="133" t="s">
        <v>1367</v>
      </c>
      <c r="B10" s="133" t="s">
        <v>1368</v>
      </c>
      <c r="C10" s="134">
        <v>98356.03</v>
      </c>
      <c r="D10" s="120" t="s">
        <v>329</v>
      </c>
      <c r="E10" s="158" t="s">
        <v>1366</v>
      </c>
    </row>
    <row r="11" spans="1:7" x14ac:dyDescent="0.2">
      <c r="A11" s="56">
        <v>3120</v>
      </c>
      <c r="B11" s="52" t="s">
        <v>459</v>
      </c>
      <c r="C11" s="57">
        <v>0</v>
      </c>
    </row>
    <row r="12" spans="1:7" x14ac:dyDescent="0.2">
      <c r="A12" s="56">
        <v>3130</v>
      </c>
      <c r="B12" s="52" t="s">
        <v>460</v>
      </c>
      <c r="C12" s="57">
        <v>0</v>
      </c>
    </row>
    <row r="14" spans="1:7" x14ac:dyDescent="0.2">
      <c r="A14" s="54" t="s">
        <v>165</v>
      </c>
      <c r="B14" s="54"/>
      <c r="C14" s="54"/>
      <c r="D14" s="54"/>
      <c r="E14" s="54"/>
    </row>
    <row r="15" spans="1:7" x14ac:dyDescent="0.2">
      <c r="A15" s="55" t="s">
        <v>146</v>
      </c>
      <c r="B15" s="55" t="s">
        <v>143</v>
      </c>
      <c r="C15" s="55" t="s">
        <v>144</v>
      </c>
      <c r="D15" s="55" t="s">
        <v>461</v>
      </c>
      <c r="E15" s="55"/>
    </row>
    <row r="16" spans="1:7" x14ac:dyDescent="0.2">
      <c r="A16" s="56">
        <v>3210</v>
      </c>
      <c r="B16" s="52" t="s">
        <v>462</v>
      </c>
      <c r="C16" s="57">
        <v>666287.74</v>
      </c>
      <c r="E16" s="158" t="s">
        <v>1366</v>
      </c>
    </row>
    <row r="17" spans="1:5" x14ac:dyDescent="0.2">
      <c r="A17" s="56">
        <v>3220</v>
      </c>
      <c r="B17" s="52" t="s">
        <v>463</v>
      </c>
      <c r="C17" s="57">
        <f>SUM(C18:C52)</f>
        <v>15671125.109999999</v>
      </c>
      <c r="E17" s="158"/>
    </row>
    <row r="18" spans="1:5" x14ac:dyDescent="0.2">
      <c r="A18" s="159" t="s">
        <v>1369</v>
      </c>
      <c r="B18" s="52">
        <v>1991</v>
      </c>
      <c r="C18" s="160">
        <v>-65770.48</v>
      </c>
      <c r="E18" s="158" t="s">
        <v>1366</v>
      </c>
    </row>
    <row r="19" spans="1:5" x14ac:dyDescent="0.2">
      <c r="A19" s="159" t="s">
        <v>1370</v>
      </c>
      <c r="B19" s="52">
        <v>1992</v>
      </c>
      <c r="C19" s="160">
        <v>-284563.53999999998</v>
      </c>
      <c r="E19" s="158" t="s">
        <v>1366</v>
      </c>
    </row>
    <row r="20" spans="1:5" x14ac:dyDescent="0.2">
      <c r="A20" s="159" t="s">
        <v>1371</v>
      </c>
      <c r="B20" s="52">
        <v>1993</v>
      </c>
      <c r="C20" s="160">
        <v>25565.23</v>
      </c>
      <c r="E20" s="158" t="s">
        <v>1366</v>
      </c>
    </row>
    <row r="21" spans="1:5" x14ac:dyDescent="0.2">
      <c r="A21" s="159" t="s">
        <v>1372</v>
      </c>
      <c r="B21" s="52">
        <v>1994</v>
      </c>
      <c r="C21" s="160">
        <v>-551618.49</v>
      </c>
      <c r="E21" s="158" t="s">
        <v>1366</v>
      </c>
    </row>
    <row r="22" spans="1:5" x14ac:dyDescent="0.2">
      <c r="A22" s="159" t="s">
        <v>1373</v>
      </c>
      <c r="B22" s="52">
        <v>1995</v>
      </c>
      <c r="C22" s="160">
        <v>188818.99</v>
      </c>
      <c r="E22" s="158" t="s">
        <v>1366</v>
      </c>
    </row>
    <row r="23" spans="1:5" x14ac:dyDescent="0.2">
      <c r="A23" s="159" t="s">
        <v>1374</v>
      </c>
      <c r="B23" s="52">
        <v>1996</v>
      </c>
      <c r="C23" s="160">
        <v>97770.59</v>
      </c>
      <c r="E23" s="158" t="s">
        <v>1366</v>
      </c>
    </row>
    <row r="24" spans="1:5" x14ac:dyDescent="0.2">
      <c r="A24" s="159" t="s">
        <v>1375</v>
      </c>
      <c r="B24" s="52">
        <v>1997</v>
      </c>
      <c r="C24" s="160">
        <v>-433570.92</v>
      </c>
      <c r="E24" s="158" t="s">
        <v>1366</v>
      </c>
    </row>
    <row r="25" spans="1:5" x14ac:dyDescent="0.2">
      <c r="A25" s="159" t="s">
        <v>1376</v>
      </c>
      <c r="B25" s="52">
        <v>1998</v>
      </c>
      <c r="C25" s="160">
        <v>294965.71000000002</v>
      </c>
      <c r="E25" s="158" t="s">
        <v>1366</v>
      </c>
    </row>
    <row r="26" spans="1:5" x14ac:dyDescent="0.2">
      <c r="A26" s="159" t="s">
        <v>1377</v>
      </c>
      <c r="B26" s="52">
        <v>1999</v>
      </c>
      <c r="C26" s="160">
        <v>1495761.36</v>
      </c>
      <c r="E26" s="158" t="s">
        <v>1366</v>
      </c>
    </row>
    <row r="27" spans="1:5" x14ac:dyDescent="0.2">
      <c r="A27" s="159" t="s">
        <v>1378</v>
      </c>
      <c r="B27" s="52">
        <v>2000</v>
      </c>
      <c r="C27" s="160">
        <v>-636193.21</v>
      </c>
      <c r="E27" s="158" t="s">
        <v>1366</v>
      </c>
    </row>
    <row r="28" spans="1:5" x14ac:dyDescent="0.2">
      <c r="A28" s="159" t="s">
        <v>1379</v>
      </c>
      <c r="B28" s="52">
        <v>2001</v>
      </c>
      <c r="C28" s="160">
        <v>1073967.6200000001</v>
      </c>
      <c r="E28" s="158" t="s">
        <v>1366</v>
      </c>
    </row>
    <row r="29" spans="1:5" x14ac:dyDescent="0.2">
      <c r="A29" s="159" t="s">
        <v>1380</v>
      </c>
      <c r="B29" s="52">
        <v>2002</v>
      </c>
      <c r="C29" s="160">
        <v>-861559.74</v>
      </c>
      <c r="E29" s="158" t="s">
        <v>1366</v>
      </c>
    </row>
    <row r="30" spans="1:5" x14ac:dyDescent="0.2">
      <c r="A30" s="159" t="s">
        <v>1381</v>
      </c>
      <c r="B30" s="52">
        <v>2003</v>
      </c>
      <c r="C30" s="160">
        <v>-84185.76</v>
      </c>
      <c r="E30" s="158" t="s">
        <v>1366</v>
      </c>
    </row>
    <row r="31" spans="1:5" x14ac:dyDescent="0.2">
      <c r="A31" s="159" t="s">
        <v>1382</v>
      </c>
      <c r="B31" s="52">
        <v>2004</v>
      </c>
      <c r="C31" s="160">
        <v>151752.06</v>
      </c>
      <c r="E31" s="158" t="s">
        <v>1366</v>
      </c>
    </row>
    <row r="32" spans="1:5" x14ac:dyDescent="0.2">
      <c r="A32" s="159" t="s">
        <v>1383</v>
      </c>
      <c r="B32" s="52">
        <v>2005</v>
      </c>
      <c r="C32" s="160">
        <v>295472.65999999997</v>
      </c>
      <c r="E32" s="158" t="s">
        <v>1366</v>
      </c>
    </row>
    <row r="33" spans="1:5" x14ac:dyDescent="0.2">
      <c r="A33" s="159" t="s">
        <v>1384</v>
      </c>
      <c r="B33" s="52">
        <v>2006</v>
      </c>
      <c r="C33" s="160">
        <v>-445866.42</v>
      </c>
      <c r="E33" s="158" t="s">
        <v>1366</v>
      </c>
    </row>
    <row r="34" spans="1:5" x14ac:dyDescent="0.2">
      <c r="A34" s="159" t="s">
        <v>1385</v>
      </c>
      <c r="B34" s="52">
        <v>2007</v>
      </c>
      <c r="C34" s="160">
        <v>2165707.23</v>
      </c>
      <c r="E34" s="158" t="s">
        <v>1366</v>
      </c>
    </row>
    <row r="35" spans="1:5" x14ac:dyDescent="0.2">
      <c r="A35" s="159" t="s">
        <v>1386</v>
      </c>
      <c r="B35" s="52">
        <v>2008</v>
      </c>
      <c r="C35" s="160">
        <v>-410073.58</v>
      </c>
      <c r="E35" s="158" t="s">
        <v>1366</v>
      </c>
    </row>
    <row r="36" spans="1:5" x14ac:dyDescent="0.2">
      <c r="A36" s="159" t="s">
        <v>1387</v>
      </c>
      <c r="B36" s="52">
        <v>2009</v>
      </c>
      <c r="C36" s="160">
        <v>-1150843.3899999999</v>
      </c>
      <c r="E36" s="158" t="s">
        <v>1366</v>
      </c>
    </row>
    <row r="37" spans="1:5" x14ac:dyDescent="0.2">
      <c r="A37" s="159" t="s">
        <v>1388</v>
      </c>
      <c r="B37" s="52">
        <v>2010</v>
      </c>
      <c r="C37" s="160">
        <v>-644910.79</v>
      </c>
      <c r="E37" s="158" t="s">
        <v>1366</v>
      </c>
    </row>
    <row r="38" spans="1:5" x14ac:dyDescent="0.2">
      <c r="A38" s="159" t="s">
        <v>1389</v>
      </c>
      <c r="B38" s="52">
        <v>2011</v>
      </c>
      <c r="C38" s="160">
        <v>-2612004.91</v>
      </c>
      <c r="E38" s="158" t="s">
        <v>1366</v>
      </c>
    </row>
    <row r="39" spans="1:5" x14ac:dyDescent="0.2">
      <c r="A39" s="159" t="s">
        <v>1390</v>
      </c>
      <c r="B39" s="52">
        <v>2012</v>
      </c>
      <c r="C39" s="160">
        <v>-81202.69</v>
      </c>
      <c r="E39" s="158" t="s">
        <v>1366</v>
      </c>
    </row>
    <row r="40" spans="1:5" x14ac:dyDescent="0.2">
      <c r="A40" s="159" t="s">
        <v>1391</v>
      </c>
      <c r="B40" s="52">
        <v>2013</v>
      </c>
      <c r="C40" s="160">
        <v>1192144.97</v>
      </c>
      <c r="E40" s="158" t="s">
        <v>1366</v>
      </c>
    </row>
    <row r="41" spans="1:5" x14ac:dyDescent="0.2">
      <c r="A41" s="159" t="s">
        <v>1392</v>
      </c>
      <c r="B41" s="52">
        <v>2014</v>
      </c>
      <c r="C41" s="160">
        <v>466906.05</v>
      </c>
      <c r="E41" s="158" t="s">
        <v>1366</v>
      </c>
    </row>
    <row r="42" spans="1:5" x14ac:dyDescent="0.2">
      <c r="A42" s="159" t="s">
        <v>1393</v>
      </c>
      <c r="B42" s="52">
        <v>2015</v>
      </c>
      <c r="C42" s="160">
        <v>-3705764.09</v>
      </c>
      <c r="E42" s="158" t="s">
        <v>1366</v>
      </c>
    </row>
    <row r="43" spans="1:5" x14ac:dyDescent="0.2">
      <c r="A43" s="159" t="s">
        <v>1394</v>
      </c>
      <c r="B43" s="52">
        <v>2016</v>
      </c>
      <c r="C43" s="160">
        <v>-1801420.63</v>
      </c>
      <c r="E43" s="158" t="s">
        <v>1366</v>
      </c>
    </row>
    <row r="44" spans="1:5" x14ac:dyDescent="0.2">
      <c r="A44" s="159" t="s">
        <v>1395</v>
      </c>
      <c r="B44" s="52">
        <v>2017</v>
      </c>
      <c r="C44" s="160">
        <v>1462425.68</v>
      </c>
      <c r="E44" s="158" t="s">
        <v>1366</v>
      </c>
    </row>
    <row r="45" spans="1:5" x14ac:dyDescent="0.2">
      <c r="A45" s="159" t="s">
        <v>1396</v>
      </c>
      <c r="B45" s="52">
        <v>2018</v>
      </c>
      <c r="C45" s="160">
        <v>-1328104.3400000001</v>
      </c>
      <c r="E45" s="158" t="s">
        <v>1366</v>
      </c>
    </row>
    <row r="46" spans="1:5" x14ac:dyDescent="0.2">
      <c r="A46" s="159" t="s">
        <v>1397</v>
      </c>
      <c r="B46" s="52">
        <v>2019</v>
      </c>
      <c r="C46" s="160">
        <v>2195991.16</v>
      </c>
      <c r="E46" s="158" t="s">
        <v>1366</v>
      </c>
    </row>
    <row r="47" spans="1:5" x14ac:dyDescent="0.2">
      <c r="A47" s="159" t="s">
        <v>1398</v>
      </c>
      <c r="B47" s="52" t="s">
        <v>1399</v>
      </c>
      <c r="C47" s="160">
        <v>10200000</v>
      </c>
      <c r="E47" s="158" t="s">
        <v>1366</v>
      </c>
    </row>
    <row r="48" spans="1:5" x14ac:dyDescent="0.2">
      <c r="A48" s="159" t="s">
        <v>1400</v>
      </c>
      <c r="B48" s="52" t="s">
        <v>1401</v>
      </c>
      <c r="C48" s="160">
        <v>1239419.5</v>
      </c>
      <c r="E48" s="158" t="s">
        <v>1366</v>
      </c>
    </row>
    <row r="49" spans="1:5" x14ac:dyDescent="0.2">
      <c r="A49" s="159" t="s">
        <v>1402</v>
      </c>
      <c r="B49" s="52" t="s">
        <v>1403</v>
      </c>
      <c r="C49" s="160">
        <v>2357852.0499999998</v>
      </c>
      <c r="E49" s="158" t="s">
        <v>1366</v>
      </c>
    </row>
    <row r="50" spans="1:5" x14ac:dyDescent="0.2">
      <c r="A50" s="159" t="s">
        <v>1404</v>
      </c>
      <c r="B50" s="52" t="s">
        <v>1405</v>
      </c>
      <c r="C50" s="160">
        <v>5054987.8</v>
      </c>
      <c r="E50" s="158" t="s">
        <v>1366</v>
      </c>
    </row>
    <row r="51" spans="1:5" x14ac:dyDescent="0.2">
      <c r="A51" s="159" t="s">
        <v>1406</v>
      </c>
      <c r="B51" s="52" t="s">
        <v>1408</v>
      </c>
      <c r="C51" s="160">
        <v>797180.5</v>
      </c>
      <c r="E51" s="158" t="s">
        <v>1366</v>
      </c>
    </row>
    <row r="52" spans="1:5" x14ac:dyDescent="0.2">
      <c r="A52" s="159" t="s">
        <v>1407</v>
      </c>
      <c r="B52" s="52" t="s">
        <v>1409</v>
      </c>
      <c r="C52" s="160">
        <v>12088.93</v>
      </c>
      <c r="E52" s="56" t="s">
        <v>1410</v>
      </c>
    </row>
    <row r="53" spans="1:5" x14ac:dyDescent="0.2">
      <c r="A53" s="56">
        <v>3230</v>
      </c>
      <c r="B53" s="52" t="s">
        <v>464</v>
      </c>
      <c r="C53" s="57">
        <v>0</v>
      </c>
    </row>
    <row r="54" spans="1:5" x14ac:dyDescent="0.2">
      <c r="A54" s="56">
        <v>3231</v>
      </c>
      <c r="B54" s="52" t="s">
        <v>465</v>
      </c>
      <c r="C54" s="57">
        <v>0</v>
      </c>
    </row>
    <row r="55" spans="1:5" x14ac:dyDescent="0.2">
      <c r="A55" s="56">
        <v>3232</v>
      </c>
      <c r="B55" s="52" t="s">
        <v>466</v>
      </c>
      <c r="C55" s="57">
        <v>0</v>
      </c>
    </row>
    <row r="56" spans="1:5" x14ac:dyDescent="0.2">
      <c r="A56" s="56">
        <v>3233</v>
      </c>
      <c r="B56" s="52" t="s">
        <v>467</v>
      </c>
      <c r="C56" s="57">
        <v>0</v>
      </c>
    </row>
    <row r="57" spans="1:5" x14ac:dyDescent="0.2">
      <c r="A57" s="56">
        <v>3239</v>
      </c>
      <c r="B57" s="52" t="s">
        <v>468</v>
      </c>
      <c r="C57" s="57">
        <v>0</v>
      </c>
    </row>
    <row r="58" spans="1:5" x14ac:dyDescent="0.2">
      <c r="A58" s="56">
        <v>3240</v>
      </c>
      <c r="B58" s="52" t="s">
        <v>469</v>
      </c>
      <c r="C58" s="57">
        <v>0</v>
      </c>
    </row>
    <row r="59" spans="1:5" x14ac:dyDescent="0.2">
      <c r="A59" s="56">
        <v>3241</v>
      </c>
      <c r="B59" s="52" t="s">
        <v>470</v>
      </c>
      <c r="C59" s="57">
        <v>0</v>
      </c>
    </row>
    <row r="60" spans="1:5" x14ac:dyDescent="0.2">
      <c r="A60" s="56">
        <v>3242</v>
      </c>
      <c r="B60" s="52" t="s">
        <v>471</v>
      </c>
      <c r="C60" s="57">
        <v>0</v>
      </c>
    </row>
    <row r="61" spans="1:5" x14ac:dyDescent="0.2">
      <c r="A61" s="56">
        <v>3243</v>
      </c>
      <c r="B61" s="52" t="s">
        <v>472</v>
      </c>
      <c r="C61" s="57">
        <v>0</v>
      </c>
    </row>
    <row r="62" spans="1:5" x14ac:dyDescent="0.2">
      <c r="A62" s="56">
        <v>3250</v>
      </c>
      <c r="B62" s="52" t="s">
        <v>473</v>
      </c>
      <c r="C62" s="57">
        <v>0</v>
      </c>
    </row>
    <row r="63" spans="1:5" x14ac:dyDescent="0.2">
      <c r="A63" s="56">
        <v>3251</v>
      </c>
      <c r="B63" s="52" t="s">
        <v>474</v>
      </c>
      <c r="C63" s="57">
        <v>0</v>
      </c>
    </row>
    <row r="64" spans="1:5" x14ac:dyDescent="0.2">
      <c r="A64" s="56">
        <v>3252</v>
      </c>
      <c r="B64" s="52" t="s">
        <v>475</v>
      </c>
      <c r="C64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9055118110236221" right="0.70866141732283472" top="0.94488188976377963" bottom="0.74803149606299213" header="0.31496062992125984" footer="0.31496062992125984"/>
  <pageSetup scale="65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4" spans="1:2" ht="15" customHeight="1" x14ac:dyDescent="0.2">
      <c r="A4" s="118" t="s">
        <v>23</v>
      </c>
      <c r="B4" s="29" t="s">
        <v>78</v>
      </c>
    </row>
    <row r="5" spans="1:2" ht="15" customHeight="1" x14ac:dyDescent="0.2">
      <c r="A5" s="118" t="s">
        <v>25</v>
      </c>
      <c r="B5" s="29" t="s">
        <v>51</v>
      </c>
    </row>
    <row r="6" spans="1:2" ht="15" customHeight="1" x14ac:dyDescent="0.2">
      <c r="B6" s="29" t="s">
        <v>164</v>
      </c>
    </row>
    <row r="7" spans="1:2" ht="15" customHeight="1" x14ac:dyDescent="0.2">
      <c r="B7" s="29" t="s">
        <v>73</v>
      </c>
    </row>
    <row r="8" spans="1:2" ht="15" customHeight="1" x14ac:dyDescent="0.2">
      <c r="B8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2"/>
  <sheetViews>
    <sheetView workbookViewId="0">
      <selection sqref="A1:E102"/>
    </sheetView>
  </sheetViews>
  <sheetFormatPr baseColWidth="10" defaultColWidth="9.140625" defaultRowHeight="11.25" x14ac:dyDescent="0.2"/>
  <cols>
    <col min="1" max="1" width="36.85546875" style="52" bestFit="1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9.140625" style="52" customWidth="1"/>
    <col min="6" max="16384" width="9.140625" style="52"/>
  </cols>
  <sheetData>
    <row r="1" spans="1:5" s="58" customFormat="1" x14ac:dyDescent="0.25">
      <c r="A1" s="199" t="str">
        <f>ESF!A1</f>
        <v>INSTITUTO CULTURAL DE LEÓN</v>
      </c>
      <c r="B1" s="199"/>
      <c r="C1" s="199"/>
      <c r="D1" s="50" t="s">
        <v>185</v>
      </c>
      <c r="E1" s="51">
        <f>ESF!H1</f>
        <v>2020</v>
      </c>
    </row>
    <row r="2" spans="1:5" s="58" customFormat="1" x14ac:dyDescent="0.25">
      <c r="A2" s="199" t="s">
        <v>476</v>
      </c>
      <c r="B2" s="199"/>
      <c r="C2" s="199"/>
      <c r="D2" s="50" t="s">
        <v>187</v>
      </c>
      <c r="E2" s="51" t="str">
        <f>ESF!H2</f>
        <v>Trimestral</v>
      </c>
    </row>
    <row r="3" spans="1:5" s="58" customFormat="1" x14ac:dyDescent="0.25">
      <c r="A3" s="199" t="str">
        <f>ESF!A3</f>
        <v>Correspondiente del 01 de Enero al 31 de Diciembre de 2020</v>
      </c>
      <c r="B3" s="199"/>
      <c r="C3" s="199"/>
      <c r="D3" s="50" t="s">
        <v>189</v>
      </c>
      <c r="E3" s="51">
        <f>ESF!H3</f>
        <v>4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166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168</v>
      </c>
      <c r="D7" s="55" t="s">
        <v>169</v>
      </c>
      <c r="E7" s="55"/>
    </row>
    <row r="8" spans="1:5" x14ac:dyDescent="0.2">
      <c r="A8" s="56">
        <v>1111</v>
      </c>
      <c r="B8" s="52" t="s">
        <v>477</v>
      </c>
      <c r="C8" s="57">
        <f>SUM(C9:C18)</f>
        <v>42500</v>
      </c>
      <c r="D8" s="57">
        <f>SUM(D9:D18)</f>
        <v>42500</v>
      </c>
    </row>
    <row r="9" spans="1:5" x14ac:dyDescent="0.2">
      <c r="A9" s="142" t="s">
        <v>1411</v>
      </c>
      <c r="B9" s="142" t="s">
        <v>1412</v>
      </c>
      <c r="C9" s="134">
        <v>5000</v>
      </c>
      <c r="D9" s="134">
        <v>5000</v>
      </c>
    </row>
    <row r="10" spans="1:5" x14ac:dyDescent="0.2">
      <c r="A10" s="142" t="s">
        <v>1413</v>
      </c>
      <c r="B10" s="142" t="s">
        <v>1414</v>
      </c>
      <c r="C10" s="134">
        <v>12000</v>
      </c>
      <c r="D10" s="134">
        <v>12000</v>
      </c>
    </row>
    <row r="11" spans="1:5" x14ac:dyDescent="0.2">
      <c r="A11" s="142" t="s">
        <v>1415</v>
      </c>
      <c r="B11" s="142" t="s">
        <v>1416</v>
      </c>
      <c r="C11" s="134">
        <v>10000</v>
      </c>
      <c r="D11" s="134">
        <v>10000</v>
      </c>
    </row>
    <row r="12" spans="1:5" x14ac:dyDescent="0.2">
      <c r="A12" s="142" t="s">
        <v>1417</v>
      </c>
      <c r="B12" s="142" t="s">
        <v>1418</v>
      </c>
      <c r="C12" s="134">
        <v>3000</v>
      </c>
      <c r="D12" s="134">
        <v>3000</v>
      </c>
    </row>
    <row r="13" spans="1:5" x14ac:dyDescent="0.2">
      <c r="A13" s="142" t="s">
        <v>1419</v>
      </c>
      <c r="B13" s="142" t="s">
        <v>1420</v>
      </c>
      <c r="C13" s="134">
        <v>3000</v>
      </c>
      <c r="D13" s="134">
        <v>3000</v>
      </c>
    </row>
    <row r="14" spans="1:5" x14ac:dyDescent="0.2">
      <c r="A14" s="142" t="s">
        <v>1421</v>
      </c>
      <c r="B14" s="142" t="s">
        <v>1422</v>
      </c>
      <c r="C14" s="134">
        <v>3000</v>
      </c>
      <c r="D14" s="134">
        <v>3000</v>
      </c>
    </row>
    <row r="15" spans="1:5" x14ac:dyDescent="0.2">
      <c r="A15" s="142" t="s">
        <v>1423</v>
      </c>
      <c r="B15" s="142" t="s">
        <v>1424</v>
      </c>
      <c r="C15" s="134">
        <v>2000</v>
      </c>
      <c r="D15" s="134">
        <v>2000</v>
      </c>
    </row>
    <row r="16" spans="1:5" x14ac:dyDescent="0.2">
      <c r="A16" s="142" t="s">
        <v>1425</v>
      </c>
      <c r="B16" s="142" t="s">
        <v>1426</v>
      </c>
      <c r="C16" s="134">
        <v>2000</v>
      </c>
      <c r="D16" s="134">
        <v>2000</v>
      </c>
    </row>
    <row r="17" spans="1:4" x14ac:dyDescent="0.2">
      <c r="A17" s="142" t="s">
        <v>1427</v>
      </c>
      <c r="B17" s="142" t="s">
        <v>1428</v>
      </c>
      <c r="C17" s="134">
        <v>2000</v>
      </c>
      <c r="D17" s="134">
        <v>2000</v>
      </c>
    </row>
    <row r="18" spans="1:4" x14ac:dyDescent="0.2">
      <c r="A18" s="142" t="s">
        <v>1429</v>
      </c>
      <c r="B18" s="142" t="s">
        <v>1178</v>
      </c>
      <c r="C18" s="134">
        <v>500</v>
      </c>
      <c r="D18" s="134">
        <v>500</v>
      </c>
    </row>
    <row r="19" spans="1:4" x14ac:dyDescent="0.2">
      <c r="A19" s="56">
        <v>1112</v>
      </c>
      <c r="B19" s="52" t="s">
        <v>478</v>
      </c>
      <c r="C19" s="57">
        <f>SUM(C20:C31)</f>
        <v>12976502.379999999</v>
      </c>
      <c r="D19" s="57">
        <f>SUM(D20:D31)</f>
        <v>12056001</v>
      </c>
    </row>
    <row r="20" spans="1:4" x14ac:dyDescent="0.2">
      <c r="A20" s="161" t="s">
        <v>1430</v>
      </c>
      <c r="B20" s="161" t="s">
        <v>1431</v>
      </c>
      <c r="C20" s="162">
        <v>27910.93</v>
      </c>
      <c r="D20" s="162">
        <v>562118.92000000004</v>
      </c>
    </row>
    <row r="21" spans="1:4" x14ac:dyDescent="0.2">
      <c r="A21" s="161" t="s">
        <v>1432</v>
      </c>
      <c r="B21" s="161" t="s">
        <v>1433</v>
      </c>
      <c r="C21" s="162">
        <v>1592.62</v>
      </c>
      <c r="D21" s="162">
        <v>1592.62</v>
      </c>
    </row>
    <row r="22" spans="1:4" x14ac:dyDescent="0.2">
      <c r="A22" s="161" t="s">
        <v>1434</v>
      </c>
      <c r="B22" s="161" t="s">
        <v>1435</v>
      </c>
      <c r="C22" s="162">
        <v>384918.75</v>
      </c>
      <c r="D22" s="162">
        <v>506961.82</v>
      </c>
    </row>
    <row r="23" spans="1:4" x14ac:dyDescent="0.2">
      <c r="A23" s="161" t="s">
        <v>1436</v>
      </c>
      <c r="B23" s="161" t="s">
        <v>1437</v>
      </c>
      <c r="C23" s="162">
        <v>1895716.14</v>
      </c>
      <c r="D23" s="162">
        <v>1858624.7</v>
      </c>
    </row>
    <row r="24" spans="1:4" x14ac:dyDescent="0.2">
      <c r="A24" s="161" t="s">
        <v>1438</v>
      </c>
      <c r="B24" s="161" t="s">
        <v>1439</v>
      </c>
      <c r="C24" s="162">
        <v>24898.09</v>
      </c>
      <c r="D24" s="162">
        <v>1277056.8</v>
      </c>
    </row>
    <row r="25" spans="1:4" x14ac:dyDescent="0.2">
      <c r="A25" s="161" t="s">
        <v>1440</v>
      </c>
      <c r="B25" s="161" t="s">
        <v>1441</v>
      </c>
      <c r="C25" s="162">
        <v>156593.1</v>
      </c>
      <c r="D25" s="162">
        <v>1991491.89</v>
      </c>
    </row>
    <row r="26" spans="1:4" x14ac:dyDescent="0.2">
      <c r="A26" s="161" t="s">
        <v>1442</v>
      </c>
      <c r="B26" s="161" t="s">
        <v>1443</v>
      </c>
      <c r="C26" s="162">
        <v>9975583.0899999999</v>
      </c>
      <c r="D26" s="162">
        <v>5532719.9400000004</v>
      </c>
    </row>
    <row r="27" spans="1:4" x14ac:dyDescent="0.2">
      <c r="A27" s="161" t="s">
        <v>1444</v>
      </c>
      <c r="B27" s="161" t="s">
        <v>1445</v>
      </c>
      <c r="C27" s="162">
        <v>56812.84</v>
      </c>
      <c r="D27" s="162">
        <v>59.94</v>
      </c>
    </row>
    <row r="28" spans="1:4" x14ac:dyDescent="0.2">
      <c r="A28" s="163" t="s">
        <v>1446</v>
      </c>
      <c r="B28" s="163" t="s">
        <v>1447</v>
      </c>
      <c r="C28" s="164">
        <v>0</v>
      </c>
      <c r="D28" s="164">
        <v>325276.45</v>
      </c>
    </row>
    <row r="29" spans="1:4" x14ac:dyDescent="0.2">
      <c r="A29" s="165" t="s">
        <v>1448</v>
      </c>
      <c r="B29" s="165" t="s">
        <v>1449</v>
      </c>
      <c r="C29" s="147">
        <v>73441.05</v>
      </c>
      <c r="D29" s="147">
        <v>0</v>
      </c>
    </row>
    <row r="30" spans="1:4" x14ac:dyDescent="0.2">
      <c r="A30" s="165" t="s">
        <v>1520</v>
      </c>
      <c r="B30" s="165" t="s">
        <v>1521</v>
      </c>
      <c r="C30" s="147">
        <v>378937.85</v>
      </c>
      <c r="D30" s="147">
        <v>0</v>
      </c>
    </row>
    <row r="31" spans="1:4" x14ac:dyDescent="0.2">
      <c r="A31" s="161" t="s">
        <v>1450</v>
      </c>
      <c r="B31" s="161" t="s">
        <v>1451</v>
      </c>
      <c r="C31" s="162">
        <v>97.92</v>
      </c>
      <c r="D31" s="162">
        <v>97.92</v>
      </c>
    </row>
    <row r="32" spans="1:4" x14ac:dyDescent="0.2">
      <c r="A32" s="56">
        <v>1113</v>
      </c>
      <c r="B32" s="52" t="s">
        <v>479</v>
      </c>
      <c r="C32" s="57">
        <v>0</v>
      </c>
      <c r="D32" s="57">
        <v>0</v>
      </c>
    </row>
    <row r="33" spans="1:5" x14ac:dyDescent="0.2">
      <c r="A33" s="56">
        <v>1114</v>
      </c>
      <c r="B33" s="52" t="s">
        <v>191</v>
      </c>
      <c r="C33" s="57">
        <v>0</v>
      </c>
      <c r="D33" s="57">
        <v>0</v>
      </c>
    </row>
    <row r="34" spans="1:5" x14ac:dyDescent="0.2">
      <c r="A34" s="56">
        <v>1115</v>
      </c>
      <c r="B34" s="52" t="s">
        <v>192</v>
      </c>
      <c r="C34" s="57">
        <v>0</v>
      </c>
      <c r="D34" s="57">
        <v>0</v>
      </c>
    </row>
    <row r="35" spans="1:5" x14ac:dyDescent="0.2">
      <c r="A35" s="56">
        <v>1116</v>
      </c>
      <c r="B35" s="52" t="s">
        <v>480</v>
      </c>
      <c r="C35" s="57">
        <v>0</v>
      </c>
      <c r="D35" s="57">
        <v>0</v>
      </c>
    </row>
    <row r="36" spans="1:5" x14ac:dyDescent="0.2">
      <c r="A36" s="56">
        <v>1119</v>
      </c>
      <c r="B36" s="52" t="s">
        <v>481</v>
      </c>
      <c r="C36" s="57">
        <v>0</v>
      </c>
      <c r="D36" s="57">
        <v>0</v>
      </c>
    </row>
    <row r="37" spans="1:5" x14ac:dyDescent="0.2">
      <c r="A37" s="63">
        <v>1110</v>
      </c>
      <c r="B37" s="64" t="s">
        <v>482</v>
      </c>
      <c r="C37" s="125">
        <f>+C8+C19+C32+C33+C34+C35+C36</f>
        <v>13019002.379999999</v>
      </c>
      <c r="D37" s="125">
        <f>+D8+D19+D32+D33+D34+D35+D36</f>
        <v>12098501</v>
      </c>
    </row>
    <row r="40" spans="1:5" x14ac:dyDescent="0.2">
      <c r="A40" s="54" t="s">
        <v>167</v>
      </c>
      <c r="B40" s="54"/>
      <c r="C40" s="54"/>
      <c r="D40" s="54"/>
      <c r="E40" s="54"/>
    </row>
    <row r="41" spans="1:5" x14ac:dyDescent="0.2">
      <c r="A41" s="55" t="s">
        <v>146</v>
      </c>
      <c r="B41" s="55" t="s">
        <v>143</v>
      </c>
      <c r="C41" s="55" t="s">
        <v>144</v>
      </c>
      <c r="D41" s="55" t="s">
        <v>483</v>
      </c>
      <c r="E41" s="55" t="s">
        <v>170</v>
      </c>
    </row>
    <row r="42" spans="1:5" x14ac:dyDescent="0.2">
      <c r="A42" s="56">
        <v>1230</v>
      </c>
      <c r="B42" s="52" t="s">
        <v>222</v>
      </c>
      <c r="C42" s="57">
        <v>0</v>
      </c>
    </row>
    <row r="43" spans="1:5" x14ac:dyDescent="0.2">
      <c r="A43" s="56">
        <v>1231</v>
      </c>
      <c r="B43" s="52" t="s">
        <v>223</v>
      </c>
      <c r="C43" s="57">
        <v>0</v>
      </c>
    </row>
    <row r="44" spans="1:5" x14ac:dyDescent="0.2">
      <c r="A44" s="56">
        <v>1232</v>
      </c>
      <c r="B44" s="52" t="s">
        <v>224</v>
      </c>
      <c r="C44" s="57">
        <v>0</v>
      </c>
    </row>
    <row r="45" spans="1:5" x14ac:dyDescent="0.2">
      <c r="A45" s="56">
        <v>1233</v>
      </c>
      <c r="B45" s="52" t="s">
        <v>225</v>
      </c>
      <c r="C45" s="57">
        <v>0</v>
      </c>
    </row>
    <row r="46" spans="1:5" x14ac:dyDescent="0.2">
      <c r="A46" s="56">
        <v>1234</v>
      </c>
      <c r="B46" s="52" t="s">
        <v>226</v>
      </c>
      <c r="C46" s="57">
        <v>0</v>
      </c>
    </row>
    <row r="47" spans="1:5" x14ac:dyDescent="0.2">
      <c r="A47" s="56">
        <v>1235</v>
      </c>
      <c r="B47" s="52" t="s">
        <v>227</v>
      </c>
      <c r="C47" s="57">
        <v>0</v>
      </c>
    </row>
    <row r="48" spans="1:5" x14ac:dyDescent="0.2">
      <c r="A48" s="56">
        <v>1236</v>
      </c>
      <c r="B48" s="52" t="s">
        <v>228</v>
      </c>
      <c r="C48" s="57">
        <v>0</v>
      </c>
    </row>
    <row r="49" spans="1:5" x14ac:dyDescent="0.2">
      <c r="A49" s="56">
        <v>1239</v>
      </c>
      <c r="B49" s="52" t="s">
        <v>229</v>
      </c>
      <c r="C49" s="57">
        <v>0</v>
      </c>
    </row>
    <row r="50" spans="1:5" x14ac:dyDescent="0.2">
      <c r="A50" s="56">
        <v>1240</v>
      </c>
      <c r="B50" s="52" t="s">
        <v>230</v>
      </c>
      <c r="C50" s="57">
        <f>SUM(C51:C58)</f>
        <v>293601.59999999998</v>
      </c>
    </row>
    <row r="51" spans="1:5" x14ac:dyDescent="0.2">
      <c r="A51" s="56">
        <v>1241</v>
      </c>
      <c r="B51" s="52" t="s">
        <v>231</v>
      </c>
      <c r="C51" s="57">
        <f>158661-102402.79-447.42+444300.53-316808.14</f>
        <v>183303.18000000005</v>
      </c>
      <c r="D51" s="52" t="s">
        <v>1452</v>
      </c>
      <c r="E51" s="179"/>
    </row>
    <row r="52" spans="1:5" x14ac:dyDescent="0.2">
      <c r="A52" s="56">
        <v>1242</v>
      </c>
      <c r="B52" s="52" t="s">
        <v>232</v>
      </c>
      <c r="C52" s="57">
        <f>534062.32-22990</f>
        <v>511072.31999999995</v>
      </c>
      <c r="D52" s="52" t="s">
        <v>1452</v>
      </c>
      <c r="E52" s="179"/>
    </row>
    <row r="53" spans="1:5" x14ac:dyDescent="0.2">
      <c r="A53" s="56">
        <v>1243</v>
      </c>
      <c r="B53" s="52" t="s">
        <v>233</v>
      </c>
      <c r="C53" s="57">
        <v>0</v>
      </c>
    </row>
    <row r="54" spans="1:5" ht="45" x14ac:dyDescent="0.2">
      <c r="A54" s="56">
        <v>1244</v>
      </c>
      <c r="B54" s="52" t="s">
        <v>234</v>
      </c>
      <c r="C54" s="57">
        <v>-8696.7800000000007</v>
      </c>
      <c r="E54" s="179" t="s">
        <v>1522</v>
      </c>
    </row>
    <row r="55" spans="1:5" x14ac:dyDescent="0.2">
      <c r="A55" s="56">
        <v>1245</v>
      </c>
      <c r="B55" s="52" t="s">
        <v>235</v>
      </c>
      <c r="C55" s="57">
        <v>0</v>
      </c>
    </row>
    <row r="56" spans="1:5" ht="45" x14ac:dyDescent="0.2">
      <c r="A56" s="56">
        <v>1246</v>
      </c>
      <c r="B56" s="52" t="s">
        <v>236</v>
      </c>
      <c r="C56" s="57">
        <v>-392077.12</v>
      </c>
      <c r="E56" s="179" t="s">
        <v>1522</v>
      </c>
    </row>
    <row r="57" spans="1:5" x14ac:dyDescent="0.2">
      <c r="A57" s="56">
        <v>1247</v>
      </c>
      <c r="B57" s="52" t="s">
        <v>237</v>
      </c>
      <c r="C57" s="57">
        <v>0</v>
      </c>
    </row>
    <row r="58" spans="1:5" x14ac:dyDescent="0.2">
      <c r="A58" s="56">
        <v>1248</v>
      </c>
      <c r="B58" s="52" t="s">
        <v>238</v>
      </c>
      <c r="C58" s="57">
        <v>0</v>
      </c>
    </row>
    <row r="59" spans="1:5" x14ac:dyDescent="0.2">
      <c r="A59" s="56">
        <v>1250</v>
      </c>
      <c r="B59" s="52" t="s">
        <v>240</v>
      </c>
      <c r="C59" s="57">
        <v>0</v>
      </c>
    </row>
    <row r="60" spans="1:5" x14ac:dyDescent="0.2">
      <c r="A60" s="56">
        <v>1251</v>
      </c>
      <c r="B60" s="52" t="s">
        <v>241</v>
      </c>
      <c r="C60" s="57">
        <v>0</v>
      </c>
    </row>
    <row r="61" spans="1:5" x14ac:dyDescent="0.2">
      <c r="A61" s="56">
        <v>1252</v>
      </c>
      <c r="B61" s="52" t="s">
        <v>242</v>
      </c>
      <c r="C61" s="57">
        <v>0</v>
      </c>
    </row>
    <row r="62" spans="1:5" x14ac:dyDescent="0.2">
      <c r="A62" s="56">
        <v>1253</v>
      </c>
      <c r="B62" s="52" t="s">
        <v>243</v>
      </c>
      <c r="C62" s="57">
        <v>0</v>
      </c>
    </row>
    <row r="63" spans="1:5" x14ac:dyDescent="0.2">
      <c r="A63" s="56">
        <v>1254</v>
      </c>
      <c r="B63" s="52" t="s">
        <v>244</v>
      </c>
      <c r="C63" s="57">
        <v>0</v>
      </c>
    </row>
    <row r="64" spans="1:5" x14ac:dyDescent="0.2">
      <c r="A64" s="56">
        <v>1259</v>
      </c>
      <c r="B64" s="52" t="s">
        <v>245</v>
      </c>
      <c r="C64" s="57">
        <v>0</v>
      </c>
    </row>
    <row r="66" spans="1:4" x14ac:dyDescent="0.2">
      <c r="A66" s="54" t="s">
        <v>175</v>
      </c>
      <c r="B66" s="54"/>
      <c r="C66" s="54"/>
      <c r="D66" s="54"/>
    </row>
    <row r="67" spans="1:4" x14ac:dyDescent="0.2">
      <c r="A67" s="55" t="s">
        <v>146</v>
      </c>
      <c r="B67" s="55" t="s">
        <v>143</v>
      </c>
      <c r="C67" s="132" t="s">
        <v>611</v>
      </c>
      <c r="D67" s="132" t="s">
        <v>168</v>
      </c>
    </row>
    <row r="68" spans="1:4" x14ac:dyDescent="0.2">
      <c r="A68" s="63">
        <v>5500</v>
      </c>
      <c r="B68" s="64" t="s">
        <v>429</v>
      </c>
      <c r="C68" s="166">
        <v>1108879.56</v>
      </c>
      <c r="D68" s="166">
        <f>+D69</f>
        <v>1582600.01</v>
      </c>
    </row>
    <row r="69" spans="1:4" x14ac:dyDescent="0.2">
      <c r="A69" s="56">
        <v>5510</v>
      </c>
      <c r="B69" s="52" t="s">
        <v>430</v>
      </c>
      <c r="C69" s="57">
        <v>1108879.56</v>
      </c>
      <c r="D69" s="167">
        <f>SUM(D70:D77)</f>
        <v>1582600.01</v>
      </c>
    </row>
    <row r="70" spans="1:4" x14ac:dyDescent="0.2">
      <c r="A70" s="56">
        <v>5511</v>
      </c>
      <c r="B70" s="52" t="s">
        <v>431</v>
      </c>
      <c r="C70" s="57">
        <v>0</v>
      </c>
      <c r="D70" s="167">
        <v>0</v>
      </c>
    </row>
    <row r="71" spans="1:4" x14ac:dyDescent="0.2">
      <c r="A71" s="56">
        <v>5512</v>
      </c>
      <c r="B71" s="52" t="s">
        <v>432</v>
      </c>
      <c r="C71" s="57">
        <v>0</v>
      </c>
      <c r="D71" s="167">
        <v>0</v>
      </c>
    </row>
    <row r="72" spans="1:4" x14ac:dyDescent="0.2">
      <c r="A72" s="56">
        <v>5513</v>
      </c>
      <c r="B72" s="52" t="s">
        <v>433</v>
      </c>
      <c r="C72" s="57">
        <v>0</v>
      </c>
      <c r="D72" s="167">
        <v>0</v>
      </c>
    </row>
    <row r="73" spans="1:4" x14ac:dyDescent="0.2">
      <c r="A73" s="56">
        <v>5514</v>
      </c>
      <c r="B73" s="52" t="s">
        <v>434</v>
      </c>
      <c r="C73" s="57">
        <v>0</v>
      </c>
      <c r="D73" s="167">
        <v>0</v>
      </c>
    </row>
    <row r="74" spans="1:4" x14ac:dyDescent="0.2">
      <c r="A74" s="56">
        <v>5515</v>
      </c>
      <c r="B74" s="52" t="s">
        <v>435</v>
      </c>
      <c r="C74" s="168">
        <v>1103494.47</v>
      </c>
      <c r="D74" s="169">
        <v>1558591.55</v>
      </c>
    </row>
    <row r="75" spans="1:4" x14ac:dyDescent="0.2">
      <c r="A75" s="56">
        <v>5516</v>
      </c>
      <c r="B75" s="52" t="s">
        <v>436</v>
      </c>
      <c r="C75" s="170">
        <v>0</v>
      </c>
      <c r="D75" s="167">
        <v>0</v>
      </c>
    </row>
    <row r="76" spans="1:4" x14ac:dyDescent="0.2">
      <c r="A76" s="56">
        <v>5517</v>
      </c>
      <c r="B76" s="52" t="s">
        <v>437</v>
      </c>
      <c r="C76" s="168">
        <v>5385.09</v>
      </c>
      <c r="D76" s="169">
        <v>7049.7</v>
      </c>
    </row>
    <row r="77" spans="1:4" x14ac:dyDescent="0.2">
      <c r="A77" s="56">
        <v>5518</v>
      </c>
      <c r="B77" s="52" t="s">
        <v>81</v>
      </c>
      <c r="C77" s="57">
        <v>0</v>
      </c>
      <c r="D77" s="57">
        <v>16958.759999999998</v>
      </c>
    </row>
    <row r="78" spans="1:4" x14ac:dyDescent="0.2">
      <c r="A78" s="56">
        <v>5520</v>
      </c>
      <c r="B78" s="52" t="s">
        <v>80</v>
      </c>
      <c r="C78" s="57">
        <v>0</v>
      </c>
      <c r="D78" s="57">
        <v>0</v>
      </c>
    </row>
    <row r="79" spans="1:4" x14ac:dyDescent="0.2">
      <c r="A79" s="56">
        <v>5521</v>
      </c>
      <c r="B79" s="52" t="s">
        <v>438</v>
      </c>
      <c r="C79" s="57">
        <v>0</v>
      </c>
      <c r="D79" s="57">
        <v>0</v>
      </c>
    </row>
    <row r="80" spans="1:4" x14ac:dyDescent="0.2">
      <c r="A80" s="56">
        <v>5522</v>
      </c>
      <c r="B80" s="52" t="s">
        <v>439</v>
      </c>
      <c r="C80" s="57">
        <v>0</v>
      </c>
      <c r="D80" s="57">
        <v>0</v>
      </c>
    </row>
    <row r="81" spans="1:4" x14ac:dyDescent="0.2">
      <c r="A81" s="56">
        <v>5530</v>
      </c>
      <c r="B81" s="52" t="s">
        <v>440</v>
      </c>
      <c r="C81" s="57">
        <v>0</v>
      </c>
      <c r="D81" s="57">
        <v>0</v>
      </c>
    </row>
    <row r="82" spans="1:4" x14ac:dyDescent="0.2">
      <c r="A82" s="56">
        <v>5531</v>
      </c>
      <c r="B82" s="52" t="s">
        <v>441</v>
      </c>
      <c r="C82" s="57">
        <v>0</v>
      </c>
      <c r="D82" s="57">
        <v>0</v>
      </c>
    </row>
    <row r="83" spans="1:4" x14ac:dyDescent="0.2">
      <c r="A83" s="56">
        <v>5532</v>
      </c>
      <c r="B83" s="52" t="s">
        <v>442</v>
      </c>
      <c r="C83" s="57">
        <v>0</v>
      </c>
      <c r="D83" s="57">
        <v>0</v>
      </c>
    </row>
    <row r="84" spans="1:4" x14ac:dyDescent="0.2">
      <c r="A84" s="56">
        <v>5533</v>
      </c>
      <c r="B84" s="52" t="s">
        <v>443</v>
      </c>
      <c r="C84" s="57">
        <v>0</v>
      </c>
      <c r="D84" s="57">
        <v>0</v>
      </c>
    </row>
    <row r="85" spans="1:4" x14ac:dyDescent="0.2">
      <c r="A85" s="56">
        <v>5534</v>
      </c>
      <c r="B85" s="52" t="s">
        <v>444</v>
      </c>
      <c r="C85" s="57">
        <v>0</v>
      </c>
      <c r="D85" s="57">
        <v>0</v>
      </c>
    </row>
    <row r="86" spans="1:4" x14ac:dyDescent="0.2">
      <c r="A86" s="56">
        <v>5535</v>
      </c>
      <c r="B86" s="52" t="s">
        <v>445</v>
      </c>
      <c r="C86" s="57">
        <v>0</v>
      </c>
      <c r="D86" s="57">
        <v>0</v>
      </c>
    </row>
    <row r="87" spans="1:4" x14ac:dyDescent="0.2">
      <c r="A87" s="56">
        <v>5540</v>
      </c>
      <c r="B87" s="52" t="s">
        <v>446</v>
      </c>
      <c r="C87" s="57">
        <v>0</v>
      </c>
      <c r="D87" s="57">
        <v>0</v>
      </c>
    </row>
    <row r="88" spans="1:4" x14ac:dyDescent="0.2">
      <c r="A88" s="56">
        <v>5541</v>
      </c>
      <c r="B88" s="52" t="s">
        <v>446</v>
      </c>
      <c r="C88" s="57">
        <v>0</v>
      </c>
      <c r="D88" s="57">
        <v>0</v>
      </c>
    </row>
    <row r="89" spans="1:4" x14ac:dyDescent="0.2">
      <c r="A89" s="56">
        <v>5550</v>
      </c>
      <c r="B89" s="52" t="s">
        <v>447</v>
      </c>
      <c r="C89" s="57">
        <v>0</v>
      </c>
      <c r="D89" s="57">
        <v>0</v>
      </c>
    </row>
    <row r="90" spans="1:4" x14ac:dyDescent="0.2">
      <c r="A90" s="56">
        <v>5551</v>
      </c>
      <c r="B90" s="52" t="s">
        <v>447</v>
      </c>
      <c r="C90" s="57">
        <v>0</v>
      </c>
      <c r="D90" s="57">
        <v>0</v>
      </c>
    </row>
    <row r="91" spans="1:4" x14ac:dyDescent="0.2">
      <c r="A91" s="56">
        <v>5590</v>
      </c>
      <c r="B91" s="52" t="s">
        <v>448</v>
      </c>
      <c r="C91" s="57">
        <v>0</v>
      </c>
      <c r="D91" s="57">
        <v>0</v>
      </c>
    </row>
    <row r="92" spans="1:4" x14ac:dyDescent="0.2">
      <c r="A92" s="56">
        <v>5591</v>
      </c>
      <c r="B92" s="52" t="s">
        <v>449</v>
      </c>
      <c r="C92" s="57">
        <v>0</v>
      </c>
      <c r="D92" s="57">
        <v>0</v>
      </c>
    </row>
    <row r="93" spans="1:4" x14ac:dyDescent="0.2">
      <c r="A93" s="56">
        <v>5592</v>
      </c>
      <c r="B93" s="52" t="s">
        <v>450</v>
      </c>
      <c r="C93" s="57">
        <v>0</v>
      </c>
      <c r="D93" s="57">
        <v>0</v>
      </c>
    </row>
    <row r="94" spans="1:4" x14ac:dyDescent="0.2">
      <c r="A94" s="56">
        <v>5593</v>
      </c>
      <c r="B94" s="52" t="s">
        <v>451</v>
      </c>
      <c r="C94" s="57">
        <v>0</v>
      </c>
      <c r="D94" s="57">
        <v>0</v>
      </c>
    </row>
    <row r="95" spans="1:4" x14ac:dyDescent="0.2">
      <c r="A95" s="56">
        <v>5594</v>
      </c>
      <c r="B95" s="52" t="s">
        <v>452</v>
      </c>
      <c r="C95" s="57">
        <v>0</v>
      </c>
      <c r="D95" s="57">
        <v>0</v>
      </c>
    </row>
    <row r="96" spans="1:4" x14ac:dyDescent="0.2">
      <c r="A96" s="56">
        <v>5595</v>
      </c>
      <c r="B96" s="52" t="s">
        <v>453</v>
      </c>
      <c r="C96" s="57">
        <v>0</v>
      </c>
      <c r="D96" s="57">
        <v>0</v>
      </c>
    </row>
    <row r="97" spans="1:4" x14ac:dyDescent="0.2">
      <c r="A97" s="56">
        <v>5596</v>
      </c>
      <c r="B97" s="52" t="s">
        <v>350</v>
      </c>
      <c r="C97" s="57">
        <v>0</v>
      </c>
      <c r="D97" s="57">
        <v>0</v>
      </c>
    </row>
    <row r="98" spans="1:4" x14ac:dyDescent="0.2">
      <c r="A98" s="56">
        <v>5597</v>
      </c>
      <c r="B98" s="52" t="s">
        <v>454</v>
      </c>
      <c r="C98" s="57">
        <v>0</v>
      </c>
      <c r="D98" s="57">
        <v>0</v>
      </c>
    </row>
    <row r="99" spans="1:4" x14ac:dyDescent="0.2">
      <c r="A99" s="56">
        <v>5599</v>
      </c>
      <c r="B99" s="52" t="s">
        <v>455</v>
      </c>
      <c r="C99" s="57">
        <v>0</v>
      </c>
      <c r="D99" s="57">
        <v>0</v>
      </c>
    </row>
    <row r="100" spans="1:4" x14ac:dyDescent="0.2">
      <c r="A100" s="63">
        <v>5600</v>
      </c>
      <c r="B100" s="64" t="s">
        <v>79</v>
      </c>
      <c r="C100" s="57">
        <v>0</v>
      </c>
      <c r="D100" s="57">
        <v>0</v>
      </c>
    </row>
    <row r="101" spans="1:4" x14ac:dyDescent="0.2">
      <c r="A101" s="56">
        <v>5610</v>
      </c>
      <c r="B101" s="52" t="s">
        <v>456</v>
      </c>
      <c r="C101" s="57">
        <v>0</v>
      </c>
      <c r="D101" s="57">
        <v>0</v>
      </c>
    </row>
    <row r="102" spans="1:4" x14ac:dyDescent="0.2">
      <c r="A102" s="56">
        <v>5611</v>
      </c>
      <c r="B102" s="52" t="s">
        <v>457</v>
      </c>
      <c r="C102" s="57">
        <v>0</v>
      </c>
      <c r="D102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3">
    <dataValidation allowBlank="1" showInputMessage="1" showErrorMessage="1" prompt="Importe final del periodo que corresponde la información financiera trimestral que se presenta." sqref="C7 C41 D67"/>
    <dataValidation allowBlank="1" showInputMessage="1" showErrorMessage="1" prompt="Saldo al 31 de diciembre del año anterior que se presenta" sqref="D7"/>
    <dataValidation allowBlank="1" showInputMessage="1" showErrorMessage="1" prompt="Importe del trimestre anterior." sqref="C67"/>
  </dataValidations>
  <pageMargins left="0.9055118110236221" right="0.70866141732283472" top="0.74803149606299213" bottom="0.74803149606299213" header="0.31496062992125984" footer="0.31496062992125984"/>
  <pageSetup scale="58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4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3" sqref="B13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B3" s="4"/>
    </row>
    <row r="4" spans="1:2" ht="14.1" customHeight="1" x14ac:dyDescent="0.2">
      <c r="A4" s="118" t="s">
        <v>27</v>
      </c>
      <c r="B4" s="29" t="s">
        <v>78</v>
      </c>
    </row>
    <row r="5" spans="1:2" ht="14.1" customHeight="1" x14ac:dyDescent="0.2">
      <c r="B5" s="29" t="s">
        <v>51</v>
      </c>
    </row>
    <row r="6" spans="1:2" ht="14.1" customHeight="1" x14ac:dyDescent="0.2">
      <c r="B6" s="29" t="s">
        <v>151</v>
      </c>
    </row>
    <row r="7" spans="1:2" ht="14.1" customHeight="1" x14ac:dyDescent="0.2">
      <c r="B7" s="29" t="s">
        <v>152</v>
      </c>
    </row>
    <row r="9" spans="1:2" ht="15" customHeight="1" x14ac:dyDescent="0.2">
      <c r="A9" s="118" t="s">
        <v>29</v>
      </c>
      <c r="B9" s="27" t="s">
        <v>609</v>
      </c>
    </row>
    <row r="10" spans="1:2" ht="15" customHeight="1" x14ac:dyDescent="0.2">
      <c r="B10" s="27" t="s">
        <v>75</v>
      </c>
    </row>
    <row r="11" spans="1:2" ht="15" customHeight="1" x14ac:dyDescent="0.2">
      <c r="B11" s="36" t="s">
        <v>184</v>
      </c>
    </row>
    <row r="13" spans="1:2" ht="15" customHeight="1" x14ac:dyDescent="0.2">
      <c r="A13" s="118" t="s">
        <v>76</v>
      </c>
      <c r="B13" s="29" t="s">
        <v>613</v>
      </c>
    </row>
    <row r="14" spans="1:2" x14ac:dyDescent="0.2">
      <c r="B14" s="29" t="s">
        <v>612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Verónica</cp:lastModifiedBy>
  <cp:lastPrinted>2021-02-16T18:05:12Z</cp:lastPrinted>
  <dcterms:created xsi:type="dcterms:W3CDTF">2012-12-11T20:36:24Z</dcterms:created>
  <dcterms:modified xsi:type="dcterms:W3CDTF">2021-02-16T18:07:53Z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